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21315" windowHeight="6765"/>
  </bookViews>
  <sheets>
    <sheet name="C.2" sheetId="10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B.1" sheetId="11" r:id="rId8"/>
    <sheet name="B.2" sheetId="12" r:id="rId9"/>
    <sheet name="B.2.1" sheetId="13" r:id="rId10"/>
    <sheet name="B.2.2" sheetId="14" r:id="rId11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</definedNames>
  <calcPr calcId="145621"/>
</workbook>
</file>

<file path=xl/calcChain.xml><?xml version="1.0" encoding="utf-8"?>
<calcChain xmlns="http://schemas.openxmlformats.org/spreadsheetml/2006/main">
  <c r="M81" i="14" l="1"/>
  <c r="L81" i="14"/>
  <c r="K81" i="14"/>
  <c r="J81" i="14"/>
  <c r="I81" i="14"/>
  <c r="H81" i="14"/>
  <c r="G81" i="14"/>
  <c r="F81" i="14"/>
  <c r="E81" i="14"/>
  <c r="M78" i="14"/>
  <c r="L78" i="14"/>
  <c r="K78" i="14"/>
  <c r="J78" i="14"/>
  <c r="I78" i="14"/>
  <c r="H78" i="14"/>
  <c r="G78" i="14"/>
  <c r="F78" i="14"/>
  <c r="E78" i="14"/>
  <c r="M77" i="14"/>
  <c r="L77" i="14"/>
  <c r="K77" i="14"/>
  <c r="J77" i="14"/>
  <c r="I77" i="14"/>
  <c r="H77" i="14"/>
  <c r="G77" i="14"/>
  <c r="F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I68" i="14"/>
  <c r="H68" i="14"/>
  <c r="G68" i="14"/>
  <c r="F68" i="14"/>
  <c r="E68" i="14"/>
  <c r="M65" i="14"/>
  <c r="L65" i="14"/>
  <c r="K65" i="14"/>
  <c r="J65" i="14"/>
  <c r="I65" i="14"/>
  <c r="H65" i="14"/>
  <c r="G65" i="14"/>
  <c r="F65" i="14"/>
  <c r="E65" i="14"/>
  <c r="M64" i="14"/>
  <c r="L64" i="14"/>
  <c r="K64" i="14"/>
  <c r="J64" i="14"/>
  <c r="I64" i="14"/>
  <c r="H64" i="14"/>
  <c r="G64" i="14"/>
  <c r="F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I56" i="14"/>
  <c r="H56" i="14"/>
  <c r="G56" i="14"/>
  <c r="F56" i="14"/>
  <c r="E56" i="14"/>
  <c r="M53" i="14"/>
  <c r="L53" i="14"/>
  <c r="K53" i="14"/>
  <c r="J53" i="14"/>
  <c r="I53" i="14"/>
  <c r="H53" i="14"/>
  <c r="G53" i="14"/>
  <c r="F53" i="14"/>
  <c r="E53" i="14"/>
  <c r="M52" i="14"/>
  <c r="L52" i="14"/>
  <c r="K52" i="14"/>
  <c r="J52" i="14"/>
  <c r="I52" i="14"/>
  <c r="H52" i="14"/>
  <c r="G52" i="14"/>
  <c r="F52" i="14"/>
  <c r="E52" i="14"/>
  <c r="M51" i="14"/>
  <c r="L51" i="14"/>
  <c r="K51" i="14"/>
  <c r="J51" i="14"/>
  <c r="I51" i="14"/>
  <c r="H51" i="14"/>
  <c r="G51" i="14"/>
  <c r="F51" i="14"/>
  <c r="E51" i="14"/>
  <c r="M47" i="14"/>
  <c r="L47" i="14"/>
  <c r="K47" i="14"/>
  <c r="J47" i="14"/>
  <c r="I47" i="14"/>
  <c r="H47" i="14"/>
  <c r="G47" i="14"/>
  <c r="F47" i="14"/>
  <c r="E47" i="14"/>
  <c r="M8" i="14"/>
  <c r="L8" i="14"/>
  <c r="K8" i="14"/>
  <c r="J8" i="14"/>
  <c r="I8" i="14"/>
  <c r="H8" i="14"/>
  <c r="G8" i="14"/>
  <c r="F8" i="14"/>
  <c r="E8" i="14"/>
  <c r="M5" i="14"/>
  <c r="L5" i="14"/>
  <c r="K5" i="14"/>
  <c r="J5" i="14"/>
  <c r="I5" i="14"/>
  <c r="H5" i="14"/>
  <c r="G5" i="14"/>
  <c r="F5" i="14"/>
  <c r="E5" i="14"/>
  <c r="M4" i="14"/>
  <c r="M92" i="14" s="1"/>
  <c r="L4" i="14"/>
  <c r="L92" i="14" s="1"/>
  <c r="K4" i="14"/>
  <c r="K92" i="14" s="1"/>
  <c r="J4" i="14"/>
  <c r="J92" i="14" s="1"/>
  <c r="I4" i="14"/>
  <c r="I92" i="14" s="1"/>
  <c r="H4" i="14"/>
  <c r="H92" i="14" s="1"/>
  <c r="G4" i="14"/>
  <c r="G92" i="14" s="1"/>
  <c r="F4" i="14"/>
  <c r="F92" i="14" s="1"/>
  <c r="E4" i="14"/>
  <c r="E92" i="14" s="1"/>
  <c r="M81" i="13"/>
  <c r="L81" i="13"/>
  <c r="K81" i="13"/>
  <c r="J81" i="13"/>
  <c r="I81" i="13"/>
  <c r="H81" i="13"/>
  <c r="G81" i="13"/>
  <c r="F81" i="13"/>
  <c r="E81" i="13"/>
  <c r="M78" i="13"/>
  <c r="L78" i="13"/>
  <c r="K78" i="13"/>
  <c r="J78" i="13"/>
  <c r="I78" i="13"/>
  <c r="H78" i="13"/>
  <c r="G78" i="13"/>
  <c r="F78" i="13"/>
  <c r="E78" i="13"/>
  <c r="M77" i="13"/>
  <c r="L77" i="13"/>
  <c r="K77" i="13"/>
  <c r="J77" i="13"/>
  <c r="I77" i="13"/>
  <c r="H77" i="13"/>
  <c r="G77" i="13"/>
  <c r="F77" i="13"/>
  <c r="E77" i="13"/>
  <c r="M73" i="13"/>
  <c r="L73" i="13"/>
  <c r="K73" i="13"/>
  <c r="J73" i="13"/>
  <c r="I73" i="13"/>
  <c r="H73" i="13"/>
  <c r="G73" i="13"/>
  <c r="F73" i="13"/>
  <c r="E73" i="13"/>
  <c r="M68" i="13"/>
  <c r="L68" i="13"/>
  <c r="K68" i="13"/>
  <c r="J68" i="13"/>
  <c r="I68" i="13"/>
  <c r="H68" i="13"/>
  <c r="G68" i="13"/>
  <c r="F68" i="13"/>
  <c r="E68" i="13"/>
  <c r="M65" i="13"/>
  <c r="L65" i="13"/>
  <c r="K65" i="13"/>
  <c r="J65" i="13"/>
  <c r="J64" i="13" s="1"/>
  <c r="I65" i="13"/>
  <c r="H65" i="13"/>
  <c r="G65" i="13"/>
  <c r="F65" i="13"/>
  <c r="F64" i="13" s="1"/>
  <c r="E65" i="13"/>
  <c r="M64" i="13"/>
  <c r="L64" i="13"/>
  <c r="K64" i="13"/>
  <c r="I64" i="13"/>
  <c r="H64" i="13"/>
  <c r="G64" i="13"/>
  <c r="E64" i="13"/>
  <c r="M59" i="13"/>
  <c r="L59" i="13"/>
  <c r="K59" i="13"/>
  <c r="J59" i="13"/>
  <c r="I59" i="13"/>
  <c r="H59" i="13"/>
  <c r="G59" i="13"/>
  <c r="F59" i="13"/>
  <c r="E59" i="13"/>
  <c r="M56" i="13"/>
  <c r="L56" i="13"/>
  <c r="K56" i="13"/>
  <c r="J56" i="13"/>
  <c r="I56" i="13"/>
  <c r="H56" i="13"/>
  <c r="G56" i="13"/>
  <c r="F56" i="13"/>
  <c r="E56" i="13"/>
  <c r="M53" i="13"/>
  <c r="L53" i="13"/>
  <c r="K53" i="13"/>
  <c r="J53" i="13"/>
  <c r="J52" i="13" s="1"/>
  <c r="J51" i="13" s="1"/>
  <c r="I53" i="13"/>
  <c r="H53" i="13"/>
  <c r="G53" i="13"/>
  <c r="F53" i="13"/>
  <c r="F52" i="13" s="1"/>
  <c r="F51" i="13" s="1"/>
  <c r="E53" i="13"/>
  <c r="M52" i="13"/>
  <c r="L52" i="13"/>
  <c r="K52" i="13"/>
  <c r="K51" i="13" s="1"/>
  <c r="I52" i="13"/>
  <c r="H52" i="13"/>
  <c r="G52" i="13"/>
  <c r="G51" i="13" s="1"/>
  <c r="E52" i="13"/>
  <c r="M51" i="13"/>
  <c r="L51" i="13"/>
  <c r="I51" i="13"/>
  <c r="H51" i="13"/>
  <c r="E51" i="13"/>
  <c r="M47" i="13"/>
  <c r="L47" i="13"/>
  <c r="K47" i="13"/>
  <c r="J47" i="13"/>
  <c r="I47" i="13"/>
  <c r="H47" i="13"/>
  <c r="G47" i="13"/>
  <c r="F47" i="13"/>
  <c r="E47" i="13"/>
  <c r="M8" i="13"/>
  <c r="L8" i="13"/>
  <c r="K8" i="13"/>
  <c r="J8" i="13"/>
  <c r="I8" i="13"/>
  <c r="H8" i="13"/>
  <c r="G8" i="13"/>
  <c r="F8" i="13"/>
  <c r="E8" i="13"/>
  <c r="M5" i="13"/>
  <c r="L5" i="13"/>
  <c r="L4" i="13" s="1"/>
  <c r="L92" i="13" s="1"/>
  <c r="K5" i="13"/>
  <c r="K4" i="13" s="1"/>
  <c r="J5" i="13"/>
  <c r="I5" i="13"/>
  <c r="H5" i="13"/>
  <c r="H4" i="13" s="1"/>
  <c r="H92" i="13" s="1"/>
  <c r="G5" i="13"/>
  <c r="G4" i="13" s="1"/>
  <c r="F5" i="13"/>
  <c r="E5" i="13"/>
  <c r="M4" i="13"/>
  <c r="M92" i="13" s="1"/>
  <c r="J4" i="13"/>
  <c r="J92" i="13" s="1"/>
  <c r="I4" i="13"/>
  <c r="I92" i="13" s="1"/>
  <c r="F4" i="13"/>
  <c r="F92" i="13" s="1"/>
  <c r="E4" i="13"/>
  <c r="E92" i="13" s="1"/>
  <c r="M81" i="12"/>
  <c r="L81" i="12"/>
  <c r="K81" i="12"/>
  <c r="K77" i="12" s="1"/>
  <c r="J81" i="12"/>
  <c r="I81" i="12"/>
  <c r="H81" i="12"/>
  <c r="G81" i="12"/>
  <c r="G77" i="12" s="1"/>
  <c r="F81" i="12"/>
  <c r="E81" i="12"/>
  <c r="M78" i="12"/>
  <c r="L78" i="12"/>
  <c r="L77" i="12" s="1"/>
  <c r="K78" i="12"/>
  <c r="J78" i="12"/>
  <c r="I78" i="12"/>
  <c r="H78" i="12"/>
  <c r="H77" i="12" s="1"/>
  <c r="G78" i="12"/>
  <c r="F78" i="12"/>
  <c r="E78" i="12"/>
  <c r="M77" i="12"/>
  <c r="J77" i="12"/>
  <c r="I77" i="12"/>
  <c r="F77" i="12"/>
  <c r="E77" i="12"/>
  <c r="M73" i="12"/>
  <c r="L73" i="12"/>
  <c r="K73" i="12"/>
  <c r="J73" i="12"/>
  <c r="I73" i="12"/>
  <c r="H73" i="12"/>
  <c r="G73" i="12"/>
  <c r="F73" i="12"/>
  <c r="E73" i="12"/>
  <c r="M68" i="12"/>
  <c r="L68" i="12"/>
  <c r="K68" i="12"/>
  <c r="K64" i="12" s="1"/>
  <c r="J68" i="12"/>
  <c r="I68" i="12"/>
  <c r="H68" i="12"/>
  <c r="G68" i="12"/>
  <c r="G64" i="12" s="1"/>
  <c r="F68" i="12"/>
  <c r="E68" i="12"/>
  <c r="M65" i="12"/>
  <c r="L65" i="12"/>
  <c r="L64" i="12" s="1"/>
  <c r="K65" i="12"/>
  <c r="J65" i="12"/>
  <c r="I65" i="12"/>
  <c r="H65" i="12"/>
  <c r="H64" i="12" s="1"/>
  <c r="G65" i="12"/>
  <c r="F65" i="12"/>
  <c r="E65" i="12"/>
  <c r="M64" i="12"/>
  <c r="J64" i="12"/>
  <c r="I64" i="12"/>
  <c r="F64" i="12"/>
  <c r="E64" i="12"/>
  <c r="M59" i="12"/>
  <c r="L59" i="12"/>
  <c r="K59" i="12"/>
  <c r="J59" i="12"/>
  <c r="I59" i="12"/>
  <c r="H59" i="12"/>
  <c r="G59" i="12"/>
  <c r="F59" i="12"/>
  <c r="E59" i="12"/>
  <c r="M56" i="12"/>
  <c r="L56" i="12"/>
  <c r="K56" i="12"/>
  <c r="K52" i="12" s="1"/>
  <c r="K51" i="12" s="1"/>
  <c r="J56" i="12"/>
  <c r="I56" i="12"/>
  <c r="H56" i="12"/>
  <c r="G56" i="12"/>
  <c r="G52" i="12" s="1"/>
  <c r="G51" i="12" s="1"/>
  <c r="F56" i="12"/>
  <c r="E56" i="12"/>
  <c r="M53" i="12"/>
  <c r="L53" i="12"/>
  <c r="L52" i="12" s="1"/>
  <c r="L51" i="12" s="1"/>
  <c r="K53" i="12"/>
  <c r="J53" i="12"/>
  <c r="I53" i="12"/>
  <c r="H53" i="12"/>
  <c r="H52" i="12" s="1"/>
  <c r="H51" i="12" s="1"/>
  <c r="G53" i="12"/>
  <c r="F53" i="12"/>
  <c r="E53" i="12"/>
  <c r="M52" i="12"/>
  <c r="M51" i="12" s="1"/>
  <c r="J52" i="12"/>
  <c r="I52" i="12"/>
  <c r="I51" i="12" s="1"/>
  <c r="F52" i="12"/>
  <c r="E52" i="12"/>
  <c r="E51" i="12" s="1"/>
  <c r="J51" i="12"/>
  <c r="F51" i="12"/>
  <c r="M47" i="12"/>
  <c r="L47" i="12"/>
  <c r="K47" i="12"/>
  <c r="J47" i="12"/>
  <c r="I47" i="12"/>
  <c r="H47" i="12"/>
  <c r="G47" i="12"/>
  <c r="F47" i="12"/>
  <c r="E47" i="12"/>
  <c r="M8" i="12"/>
  <c r="L8" i="12"/>
  <c r="L4" i="12" s="1"/>
  <c r="K8" i="12"/>
  <c r="J8" i="12"/>
  <c r="I8" i="12"/>
  <c r="H8" i="12"/>
  <c r="H4" i="12" s="1"/>
  <c r="G8" i="12"/>
  <c r="F8" i="12"/>
  <c r="E8" i="12"/>
  <c r="M5" i="12"/>
  <c r="M4" i="12" s="1"/>
  <c r="L5" i="12"/>
  <c r="K5" i="12"/>
  <c r="J5" i="12"/>
  <c r="I5" i="12"/>
  <c r="I4" i="12" s="1"/>
  <c r="I92" i="12" s="1"/>
  <c r="H5" i="12"/>
  <c r="G5" i="12"/>
  <c r="F5" i="12"/>
  <c r="E5" i="12"/>
  <c r="E4" i="12" s="1"/>
  <c r="K4" i="12"/>
  <c r="J4" i="12"/>
  <c r="J92" i="12" s="1"/>
  <c r="G4" i="12"/>
  <c r="G92" i="12" s="1"/>
  <c r="F4" i="12"/>
  <c r="F92" i="12" s="1"/>
  <c r="M36" i="11"/>
  <c r="L36" i="11"/>
  <c r="K36" i="11"/>
  <c r="J36" i="11"/>
  <c r="I36" i="11"/>
  <c r="H36" i="11"/>
  <c r="G36" i="11"/>
  <c r="F36" i="11"/>
  <c r="E36" i="11"/>
  <c r="M31" i="11"/>
  <c r="L31" i="11"/>
  <c r="K31" i="11"/>
  <c r="J31" i="11"/>
  <c r="I31" i="11"/>
  <c r="H31" i="11"/>
  <c r="G31" i="11"/>
  <c r="F31" i="11"/>
  <c r="E31" i="11"/>
  <c r="M21" i="11"/>
  <c r="L21" i="11"/>
  <c r="K21" i="11"/>
  <c r="J21" i="11"/>
  <c r="I21" i="11"/>
  <c r="H21" i="11"/>
  <c r="G21" i="11"/>
  <c r="F21" i="11"/>
  <c r="E21" i="11"/>
  <c r="M10" i="11"/>
  <c r="L10" i="11"/>
  <c r="K10" i="11"/>
  <c r="K9" i="11" s="1"/>
  <c r="J10" i="11"/>
  <c r="I10" i="11"/>
  <c r="H10" i="11"/>
  <c r="G10" i="11"/>
  <c r="G9" i="11" s="1"/>
  <c r="F10" i="11"/>
  <c r="E10" i="11"/>
  <c r="M9" i="11"/>
  <c r="L9" i="11"/>
  <c r="J9" i="11"/>
  <c r="I9" i="11"/>
  <c r="H9" i="11"/>
  <c r="F9" i="11"/>
  <c r="E9" i="11"/>
  <c r="M4" i="11"/>
  <c r="M40" i="11" s="1"/>
  <c r="L4" i="11"/>
  <c r="L40" i="11" s="1"/>
  <c r="K4" i="11"/>
  <c r="K40" i="11" s="1"/>
  <c r="J4" i="11"/>
  <c r="J40" i="11" s="1"/>
  <c r="I4" i="11"/>
  <c r="I40" i="11" s="1"/>
  <c r="H4" i="11"/>
  <c r="H40" i="11" s="1"/>
  <c r="G4" i="11"/>
  <c r="G40" i="11" s="1"/>
  <c r="F4" i="11"/>
  <c r="F40" i="11" s="1"/>
  <c r="E4" i="11"/>
  <c r="E40" i="11" s="1"/>
  <c r="K15" i="10"/>
  <c r="J15" i="10"/>
  <c r="I15" i="10"/>
  <c r="H15" i="10"/>
  <c r="G15" i="10"/>
  <c r="F15" i="10"/>
  <c r="E15" i="10"/>
  <c r="D15" i="10"/>
  <c r="C15" i="10"/>
  <c r="K4" i="10"/>
  <c r="J4" i="10"/>
  <c r="I4" i="10"/>
  <c r="H4" i="10"/>
  <c r="G4" i="10"/>
  <c r="F4" i="10"/>
  <c r="E4" i="10"/>
  <c r="D4" i="10"/>
  <c r="C4" i="10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H26" i="9" s="1"/>
  <c r="G4" i="9"/>
  <c r="G26" i="9" s="1"/>
  <c r="F4" i="9"/>
  <c r="F26" i="9" s="1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E92" i="12" l="1"/>
  <c r="M92" i="12"/>
  <c r="H92" i="12"/>
  <c r="L92" i="12"/>
  <c r="K92" i="12"/>
  <c r="G92" i="13"/>
  <c r="K92" i="13"/>
</calcChain>
</file>

<file path=xl/sharedStrings.xml><?xml version="1.0" encoding="utf-8"?>
<sst xmlns="http://schemas.openxmlformats.org/spreadsheetml/2006/main" count="5143" uniqueCount="160">
  <si>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</si>
  <si>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</si>
  <si>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</si>
  <si>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</si>
  <si>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</si>
  <si>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</si>
  <si>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</si>
  <si>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</si>
  <si>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</si>
  <si>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</si>
  <si>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</si>
  <si>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</si>
  <si>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</si>
  <si>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</si>
  <si>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</si>
  <si>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</si>
  <si>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</si>
  <si>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</si>
  <si>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</si>
  <si>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</si>
  <si>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</si>
  <si>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</si>
  <si>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</si>
  <si>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</si>
  <si>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</si>
  <si>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</si>
  <si>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</si>
  <si>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</si>
  <si>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</si>
  <si>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</si>
  <si>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</si>
  <si>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</si>
  <si>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</si>
  <si>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</si>
  <si>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</si>
  <si>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</si>
  <si>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</si>
  <si>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</si>
  <si>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</si>
  <si>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</si>
  <si>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</si>
  <si>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</si>
  <si>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</si>
  <si>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</si>
  <si>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</si>
  <si>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</si>
  <si>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</si>
  <si>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</si>
  <si>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</si>
  <si>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</si>
  <si>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</si>
  <si>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</si>
  <si>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</si>
  <si>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</si>
  <si>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</si>
  <si>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</si>
  <si>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</si>
  <si>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</si>
  <si>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</si>
  <si>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</si>
  <si>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</si>
  <si>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</si>
  <si>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</si>
  <si>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</si>
  <si>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</si>
  <si>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</si>
  <si>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</si>
  <si>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</si>
  <si>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</si>
  <si>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</si>
  <si>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</si>
  <si>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</si>
  <si>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</si>
  <si>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</si>
  <si>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</si>
  <si>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</si>
  <si>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</si>
  <si>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</si>
  <si>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</si>
  <si>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</si>
  <si>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</si>
  <si>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</si>
  <si>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</si>
  <si>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</si>
  <si>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</si>
  <si>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</si>
  <si>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</si>
  <si>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</si>
  <si>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</si>
  <si>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</si>
  <si>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</si>
  <si>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</si>
  <si>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</si>
  <si>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</si>
  <si>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</si>
  <si>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</si>
  <si>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</si>
  <si>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</si>
  <si>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</si>
  <si>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</si>
  <si>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</si>
  <si>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</si>
  <si>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</si>
  <si>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</si>
  <si>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</si>
  <si>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</si>
  <si>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</si>
  <si>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</si>
  <si>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</si>
  <si>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</si>
  <si>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</si>
  <si>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</si>
  <si>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</si>
  <si>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</si>
  <si>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</si>
  <si>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</si>
  <si>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</si>
  <si>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</si>
  <si>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</si>
  <si>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</si>
  <si>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</si>
  <si>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</si>
  <si>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</si>
  <si>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 xml:space="preserve">10. </t>
  </si>
  <si>
    <t>2015/16</t>
  </si>
  <si>
    <t>2014/15</t>
  </si>
  <si>
    <t>2013/14</t>
  </si>
  <si>
    <t>2012/13</t>
  </si>
  <si>
    <t>2011/12</t>
  </si>
  <si>
    <t>2010/11</t>
  </si>
  <si>
    <t>Table B.1: Specification of receipts: Sport And Recreation</t>
  </si>
  <si>
    <t>Table B.2: Payments and estimates by economic classification: Sport And Recreation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</si>
  <si>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</si>
  <si>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</si>
  <si>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</si>
  <si>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</si>
  <si>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</si>
  <si>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Sport And Recreation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</si>
  <si>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</si>
  <si>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</si>
  <si>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</si>
  <si>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</si>
  <si>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</si>
  <si>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</si>
  <si>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</si>
  <si>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Corporate Services</t>
  </si>
  <si>
    <t>1. Management</t>
  </si>
  <si>
    <t>2. Sport</t>
  </si>
  <si>
    <t>3. Recreation</t>
  </si>
  <si>
    <t>4. School Sport</t>
  </si>
  <si>
    <t>2016/17</t>
  </si>
  <si>
    <t>Table 16.2: Summary of departmental receipts collection</t>
  </si>
  <si>
    <t>Table 16.3: Summary of payments and estimates by programme: Sport And Recreation</t>
  </si>
  <si>
    <t>Table 16.4: Summary of provincial payments and estimates by economic classification: Sport And Recreation</t>
  </si>
  <si>
    <t>Table 16.5: Summary of payments and estimates by sub-programme: Administration</t>
  </si>
  <si>
    <t>Table 16.6: Summary of payments and estimates by economic classification: Administration</t>
  </si>
  <si>
    <t>Table 16.7: Summary of payments and estimates by sub-programme: Sport And Recreation</t>
  </si>
  <si>
    <t>Table 16.8: Summary of payments and estimates by economic classification: Sport And Recreation</t>
  </si>
  <si>
    <t>Table B.2A: Payments and estimates by economic classification: Administration</t>
  </si>
  <si>
    <t>Table B.2B: Payments and estimates by economic classification: Sport And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</si>
</sst>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49</v>
      </c>
      <c r="D9" s="33">
        <v>77</v>
      </c>
      <c r="E9" s="33">
        <v>38</v>
      </c>
      <c r="F9" s="32">
        <v>70</v>
      </c>
      <c r="G9" s="33">
        <v>70</v>
      </c>
      <c r="H9" s="34">
        <v>218</v>
      </c>
      <c r="I9" s="33">
        <v>75</v>
      </c>
      <c r="J9" s="33">
        <v>80</v>
      </c>
      <c r="K9" s="33">
        <v>85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239</v>
      </c>
      <c r="E13" s="33">
        <v>371</v>
      </c>
      <c r="F13" s="32">
        <v>0</v>
      </c>
      <c r="G13" s="33">
        <v>0</v>
      </c>
      <c r="H13" s="34">
        <v>384</v>
      </c>
      <c r="I13" s="33">
        <v>170</v>
      </c>
      <c r="J13" s="33">
        <v>190</v>
      </c>
      <c r="K13" s="33">
        <v>200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118</v>
      </c>
      <c r="D14" s="36">
        <v>78</v>
      </c>
      <c r="E14" s="36">
        <v>103</v>
      </c>
      <c r="F14" s="35">
        <v>30</v>
      </c>
      <c r="G14" s="36">
        <v>30</v>
      </c>
      <c r="H14" s="37">
        <v>100</v>
      </c>
      <c r="I14" s="36">
        <v>30</v>
      </c>
      <c r="J14" s="36">
        <v>30</v>
      </c>
      <c r="K14" s="36">
        <v>31.589999999999996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167</v>
      </c>
      <c r="D15" s="61">
        <f t="shared" ref="D15:K15" si="1">SUM(D5:D14)</f>
        <v>394</v>
      </c>
      <c r="E15" s="61">
        <f t="shared" si="1"/>
        <v>512</v>
      </c>
      <c r="F15" s="62">
        <f t="shared" si="1"/>
        <v>100</v>
      </c>
      <c r="G15" s="61">
        <f t="shared" si="1"/>
        <v>100</v>
      </c>
      <c r="H15" s="63">
        <f t="shared" si="1"/>
        <v>702</v>
      </c>
      <c r="I15" s="61">
        <f t="shared" si="1"/>
        <v>275</v>
      </c>
      <c r="J15" s="61">
        <f t="shared" si="1"/>
        <v>300</v>
      </c>
      <c r="K15" s="61">
        <f t="shared" si="1"/>
        <v>316.58999999999997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126</v>
      </c>
      <c r="I3" s="174"/>
      <c r="J3" s="175"/>
      <c r="K3" s="17" t="s">
        <v>125</v>
      </c>
      <c r="L3" s="17" t="s">
        <v>124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40467</v>
      </c>
      <c r="F4" s="72">
        <f t="shared" ref="F4:M4" si="0">F5+F8+F47</f>
        <v>48964</v>
      </c>
      <c r="G4" s="72">
        <f t="shared" si="0"/>
        <v>63884</v>
      </c>
      <c r="H4" s="73">
        <f t="shared" si="0"/>
        <v>63487</v>
      </c>
      <c r="I4" s="72">
        <f t="shared" si="0"/>
        <v>66344</v>
      </c>
      <c r="J4" s="74">
        <f t="shared" si="0"/>
        <v>66344</v>
      </c>
      <c r="K4" s="72">
        <f t="shared" si="0"/>
        <v>75066</v>
      </c>
      <c r="L4" s="72">
        <f t="shared" si="0"/>
        <v>84346</v>
      </c>
      <c r="M4" s="72">
        <f t="shared" si="0"/>
        <v>90062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17301</v>
      </c>
      <c r="F5" s="100">
        <f t="shared" ref="F5:M5" si="1">SUM(F6:F7)</f>
        <v>18611</v>
      </c>
      <c r="G5" s="100">
        <f t="shared" si="1"/>
        <v>23568</v>
      </c>
      <c r="H5" s="101">
        <f t="shared" si="1"/>
        <v>30008</v>
      </c>
      <c r="I5" s="100">
        <f t="shared" si="1"/>
        <v>26888</v>
      </c>
      <c r="J5" s="102">
        <f t="shared" si="1"/>
        <v>26888</v>
      </c>
      <c r="K5" s="100">
        <f t="shared" si="1"/>
        <v>35777</v>
      </c>
      <c r="L5" s="100">
        <f t="shared" si="1"/>
        <v>38592</v>
      </c>
      <c r="M5" s="100">
        <f t="shared" si="1"/>
        <v>40718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14874</v>
      </c>
      <c r="F6" s="79">
        <v>16056</v>
      </c>
      <c r="G6" s="79">
        <v>20622</v>
      </c>
      <c r="H6" s="80">
        <v>24006</v>
      </c>
      <c r="I6" s="79">
        <v>21510</v>
      </c>
      <c r="J6" s="81">
        <v>21510</v>
      </c>
      <c r="K6" s="79">
        <v>28622</v>
      </c>
      <c r="L6" s="79">
        <v>30874</v>
      </c>
      <c r="M6" s="79">
        <v>32574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2427</v>
      </c>
      <c r="F7" s="93">
        <v>2555</v>
      </c>
      <c r="G7" s="93">
        <v>2946</v>
      </c>
      <c r="H7" s="94">
        <v>6002</v>
      </c>
      <c r="I7" s="93">
        <v>5378</v>
      </c>
      <c r="J7" s="95">
        <v>5378</v>
      </c>
      <c r="K7" s="93">
        <v>7155</v>
      </c>
      <c r="L7" s="93">
        <v>7718</v>
      </c>
      <c r="M7" s="93">
        <v>8144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23166</v>
      </c>
      <c r="F8" s="100">
        <f t="shared" ref="F8:M8" si="2">SUM(F9:F46)</f>
        <v>30353</v>
      </c>
      <c r="G8" s="100">
        <f t="shared" si="2"/>
        <v>40316</v>
      </c>
      <c r="H8" s="101">
        <f t="shared" si="2"/>
        <v>33479</v>
      </c>
      <c r="I8" s="100">
        <f t="shared" si="2"/>
        <v>39456</v>
      </c>
      <c r="J8" s="102">
        <f t="shared" si="2"/>
        <v>39456</v>
      </c>
      <c r="K8" s="100">
        <f t="shared" si="2"/>
        <v>39289</v>
      </c>
      <c r="L8" s="100">
        <f t="shared" si="2"/>
        <v>45754</v>
      </c>
      <c r="M8" s="100">
        <f t="shared" si="2"/>
        <v>49344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21</v>
      </c>
      <c r="F9" s="79">
        <v>26</v>
      </c>
      <c r="G9" s="79">
        <v>35</v>
      </c>
      <c r="H9" s="80">
        <v>80</v>
      </c>
      <c r="I9" s="79">
        <v>46</v>
      </c>
      <c r="J9" s="81">
        <v>46</v>
      </c>
      <c r="K9" s="79">
        <v>65</v>
      </c>
      <c r="L9" s="79">
        <v>85</v>
      </c>
      <c r="M9" s="79">
        <v>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929</v>
      </c>
      <c r="F10" s="86">
        <v>2369</v>
      </c>
      <c r="G10" s="86">
        <v>2273</v>
      </c>
      <c r="H10" s="87">
        <v>2757</v>
      </c>
      <c r="I10" s="86">
        <v>1475</v>
      </c>
      <c r="J10" s="88">
        <v>1153</v>
      </c>
      <c r="K10" s="86">
        <v>1575</v>
      </c>
      <c r="L10" s="86">
        <v>1638</v>
      </c>
      <c r="M10" s="86">
        <v>2031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116</v>
      </c>
      <c r="F11" s="86">
        <v>100</v>
      </c>
      <c r="G11" s="86">
        <v>327</v>
      </c>
      <c r="H11" s="87">
        <v>1392</v>
      </c>
      <c r="I11" s="86">
        <v>1174</v>
      </c>
      <c r="J11" s="88">
        <v>1174</v>
      </c>
      <c r="K11" s="86">
        <v>1108</v>
      </c>
      <c r="L11" s="86">
        <v>1598</v>
      </c>
      <c r="M11" s="86">
        <v>1694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1284</v>
      </c>
      <c r="F12" s="86">
        <v>1494</v>
      </c>
      <c r="G12" s="86">
        <v>2072</v>
      </c>
      <c r="H12" s="87">
        <v>2340</v>
      </c>
      <c r="I12" s="86">
        <v>2340</v>
      </c>
      <c r="J12" s="88">
        <v>2340</v>
      </c>
      <c r="K12" s="86">
        <v>2340</v>
      </c>
      <c r="L12" s="86">
        <v>2492</v>
      </c>
      <c r="M12" s="86">
        <v>2623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83</v>
      </c>
      <c r="F13" s="86">
        <v>83</v>
      </c>
      <c r="G13" s="86">
        <v>157</v>
      </c>
      <c r="H13" s="87">
        <v>420</v>
      </c>
      <c r="I13" s="86">
        <v>220</v>
      </c>
      <c r="J13" s="88">
        <v>220</v>
      </c>
      <c r="K13" s="86">
        <v>445</v>
      </c>
      <c r="L13" s="86">
        <v>466</v>
      </c>
      <c r="M13" s="86">
        <v>491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158</v>
      </c>
      <c r="F14" s="86">
        <v>153</v>
      </c>
      <c r="G14" s="86">
        <v>300</v>
      </c>
      <c r="H14" s="87">
        <v>842</v>
      </c>
      <c r="I14" s="86">
        <v>385</v>
      </c>
      <c r="J14" s="88">
        <v>385</v>
      </c>
      <c r="K14" s="86">
        <v>551</v>
      </c>
      <c r="L14" s="86">
        <v>596</v>
      </c>
      <c r="M14" s="86">
        <v>614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2234</v>
      </c>
      <c r="F15" s="86">
        <v>2481</v>
      </c>
      <c r="G15" s="86">
        <v>2495</v>
      </c>
      <c r="H15" s="87">
        <v>1636</v>
      </c>
      <c r="I15" s="86">
        <v>2714</v>
      </c>
      <c r="J15" s="88">
        <v>2714</v>
      </c>
      <c r="K15" s="86">
        <v>2594</v>
      </c>
      <c r="L15" s="86">
        <v>3931</v>
      </c>
      <c r="M15" s="86">
        <v>4003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3688</v>
      </c>
      <c r="F16" s="86">
        <v>3630</v>
      </c>
      <c r="G16" s="86">
        <v>5550</v>
      </c>
      <c r="H16" s="87">
        <v>2724</v>
      </c>
      <c r="I16" s="86">
        <v>4896</v>
      </c>
      <c r="J16" s="88">
        <v>4896</v>
      </c>
      <c r="K16" s="86">
        <v>3429</v>
      </c>
      <c r="L16" s="86">
        <v>3822</v>
      </c>
      <c r="M16" s="86">
        <v>4216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518</v>
      </c>
      <c r="F17" s="86">
        <v>899</v>
      </c>
      <c r="G17" s="86">
        <v>2851</v>
      </c>
      <c r="H17" s="87">
        <v>1711</v>
      </c>
      <c r="I17" s="86">
        <v>4058</v>
      </c>
      <c r="J17" s="88">
        <v>2328</v>
      </c>
      <c r="K17" s="86">
        <v>5135</v>
      </c>
      <c r="L17" s="86">
        <v>5814</v>
      </c>
      <c r="M17" s="86">
        <v>6603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40</v>
      </c>
      <c r="F21" s="86">
        <v>19</v>
      </c>
      <c r="G21" s="86">
        <v>513</v>
      </c>
      <c r="H21" s="87">
        <v>345</v>
      </c>
      <c r="I21" s="86">
        <v>187</v>
      </c>
      <c r="J21" s="88">
        <v>187</v>
      </c>
      <c r="K21" s="86">
        <v>446</v>
      </c>
      <c r="L21" s="86">
        <v>432</v>
      </c>
      <c r="M21" s="86">
        <v>446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496</v>
      </c>
      <c r="F22" s="86">
        <v>1091</v>
      </c>
      <c r="G22" s="86">
        <v>191</v>
      </c>
      <c r="H22" s="87">
        <v>247</v>
      </c>
      <c r="I22" s="86">
        <v>247</v>
      </c>
      <c r="J22" s="88">
        <v>1357</v>
      </c>
      <c r="K22" s="86">
        <v>246</v>
      </c>
      <c r="L22" s="86">
        <v>246</v>
      </c>
      <c r="M22" s="86">
        <v>249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512</v>
      </c>
      <c r="F23" s="86">
        <v>803</v>
      </c>
      <c r="G23" s="86">
        <v>1985</v>
      </c>
      <c r="H23" s="87">
        <v>775</v>
      </c>
      <c r="I23" s="86">
        <v>1311</v>
      </c>
      <c r="J23" s="88">
        <v>995</v>
      </c>
      <c r="K23" s="86">
        <v>1357</v>
      </c>
      <c r="L23" s="86">
        <v>1414</v>
      </c>
      <c r="M23" s="86">
        <v>1699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1132</v>
      </c>
      <c r="F25" s="86">
        <v>1394</v>
      </c>
      <c r="G25" s="86">
        <v>1621</v>
      </c>
      <c r="H25" s="87">
        <v>1843</v>
      </c>
      <c r="I25" s="86">
        <v>2628</v>
      </c>
      <c r="J25" s="88">
        <v>2628</v>
      </c>
      <c r="K25" s="86">
        <v>2729</v>
      </c>
      <c r="L25" s="86">
        <v>3365</v>
      </c>
      <c r="M25" s="86">
        <v>3580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63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241</v>
      </c>
      <c r="F37" s="86">
        <v>128</v>
      </c>
      <c r="G37" s="86">
        <v>1171</v>
      </c>
      <c r="H37" s="87">
        <v>592</v>
      </c>
      <c r="I37" s="86">
        <v>62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946</v>
      </c>
      <c r="F38" s="86">
        <v>1516</v>
      </c>
      <c r="G38" s="86">
        <v>2019</v>
      </c>
      <c r="H38" s="87">
        <v>2119</v>
      </c>
      <c r="I38" s="86">
        <v>2641</v>
      </c>
      <c r="J38" s="88">
        <v>1757</v>
      </c>
      <c r="K38" s="86">
        <v>2503</v>
      </c>
      <c r="L38" s="86">
        <v>2738</v>
      </c>
      <c r="M38" s="86">
        <v>2913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5031</v>
      </c>
      <c r="F39" s="86">
        <v>7314</v>
      </c>
      <c r="G39" s="86">
        <v>5898</v>
      </c>
      <c r="H39" s="87">
        <v>4813</v>
      </c>
      <c r="I39" s="86">
        <v>5883</v>
      </c>
      <c r="J39" s="88">
        <v>5883</v>
      </c>
      <c r="K39" s="86">
        <v>2301</v>
      </c>
      <c r="L39" s="86">
        <v>4726</v>
      </c>
      <c r="M39" s="86">
        <v>4791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2859</v>
      </c>
      <c r="F40" s="86">
        <v>2945</v>
      </c>
      <c r="G40" s="86">
        <v>3143</v>
      </c>
      <c r="H40" s="87">
        <v>2789</v>
      </c>
      <c r="I40" s="86">
        <v>3410</v>
      </c>
      <c r="J40" s="88">
        <v>3410</v>
      </c>
      <c r="K40" s="86">
        <v>4048</v>
      </c>
      <c r="L40" s="86">
        <v>4571</v>
      </c>
      <c r="M40" s="86">
        <v>4934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17</v>
      </c>
      <c r="G41" s="86">
        <v>364</v>
      </c>
      <c r="H41" s="87">
        <v>211</v>
      </c>
      <c r="I41" s="86">
        <v>150</v>
      </c>
      <c r="J41" s="88">
        <v>312</v>
      </c>
      <c r="K41" s="86">
        <v>214</v>
      </c>
      <c r="L41" s="86">
        <v>217</v>
      </c>
      <c r="M41" s="86">
        <v>229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1441</v>
      </c>
      <c r="F42" s="86">
        <v>2364</v>
      </c>
      <c r="G42" s="86">
        <v>3443</v>
      </c>
      <c r="H42" s="87">
        <v>2514</v>
      </c>
      <c r="I42" s="86">
        <v>2514</v>
      </c>
      <c r="J42" s="88">
        <v>4670</v>
      </c>
      <c r="K42" s="86">
        <v>3687</v>
      </c>
      <c r="L42" s="86">
        <v>3906</v>
      </c>
      <c r="M42" s="86">
        <v>4279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966</v>
      </c>
      <c r="F43" s="86">
        <v>566</v>
      </c>
      <c r="G43" s="86">
        <v>1555</v>
      </c>
      <c r="H43" s="87">
        <v>1316</v>
      </c>
      <c r="I43" s="86">
        <v>1186</v>
      </c>
      <c r="J43" s="88">
        <v>1186</v>
      </c>
      <c r="K43" s="86">
        <v>1446</v>
      </c>
      <c r="L43" s="86">
        <v>1510</v>
      </c>
      <c r="M43" s="86">
        <v>1695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319</v>
      </c>
      <c r="F44" s="86">
        <v>842</v>
      </c>
      <c r="G44" s="86">
        <v>1326</v>
      </c>
      <c r="H44" s="87">
        <v>1448</v>
      </c>
      <c r="I44" s="86">
        <v>236</v>
      </c>
      <c r="J44" s="88">
        <v>571</v>
      </c>
      <c r="K44" s="86">
        <v>295</v>
      </c>
      <c r="L44" s="86">
        <v>310</v>
      </c>
      <c r="M44" s="86">
        <v>328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152</v>
      </c>
      <c r="F45" s="86">
        <v>119</v>
      </c>
      <c r="G45" s="86">
        <v>1027</v>
      </c>
      <c r="H45" s="87">
        <v>565</v>
      </c>
      <c r="I45" s="86">
        <v>1693</v>
      </c>
      <c r="J45" s="88">
        <v>1181</v>
      </c>
      <c r="K45" s="86">
        <v>2775</v>
      </c>
      <c r="L45" s="86">
        <v>1877</v>
      </c>
      <c r="M45" s="86">
        <v>1831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78</v>
      </c>
      <c r="F51" s="72">
        <f t="shared" ref="F51:M51" si="4">F52+F59+F62+F63+F64+F72+F73</f>
        <v>144</v>
      </c>
      <c r="G51" s="72">
        <f t="shared" si="4"/>
        <v>155</v>
      </c>
      <c r="H51" s="73">
        <f t="shared" si="4"/>
        <v>137</v>
      </c>
      <c r="I51" s="72">
        <f t="shared" si="4"/>
        <v>354</v>
      </c>
      <c r="J51" s="74">
        <f t="shared" si="4"/>
        <v>354</v>
      </c>
      <c r="K51" s="72">
        <f t="shared" si="4"/>
        <v>146</v>
      </c>
      <c r="L51" s="72">
        <f t="shared" si="4"/>
        <v>153</v>
      </c>
      <c r="M51" s="72">
        <f t="shared" si="4"/>
        <v>161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</v>
      </c>
      <c r="F52" s="79">
        <f t="shared" ref="F52:M52" si="5">F53+F56</f>
        <v>16</v>
      </c>
      <c r="G52" s="79">
        <f t="shared" si="5"/>
        <v>10</v>
      </c>
      <c r="H52" s="80">
        <f t="shared" si="5"/>
        <v>19</v>
      </c>
      <c r="I52" s="79">
        <f t="shared" si="5"/>
        <v>19</v>
      </c>
      <c r="J52" s="81">
        <f t="shared" si="5"/>
        <v>19</v>
      </c>
      <c r="K52" s="79">
        <f t="shared" si="5"/>
        <v>21</v>
      </c>
      <c r="L52" s="79">
        <f t="shared" si="5"/>
        <v>22</v>
      </c>
      <c r="M52" s="79">
        <f t="shared" si="5"/>
        <v>23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8</v>
      </c>
      <c r="F53" s="93">
        <f t="shared" ref="F53:M53" si="6">SUM(F54:F55)</f>
        <v>16</v>
      </c>
      <c r="G53" s="93">
        <f t="shared" si="6"/>
        <v>10</v>
      </c>
      <c r="H53" s="94">
        <f t="shared" si="6"/>
        <v>19</v>
      </c>
      <c r="I53" s="93">
        <f t="shared" si="6"/>
        <v>19</v>
      </c>
      <c r="J53" s="95">
        <f t="shared" si="6"/>
        <v>19</v>
      </c>
      <c r="K53" s="93">
        <f t="shared" si="6"/>
        <v>21</v>
      </c>
      <c r="L53" s="93">
        <f t="shared" si="6"/>
        <v>22</v>
      </c>
      <c r="M53" s="93">
        <f t="shared" si="6"/>
        <v>23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8</v>
      </c>
      <c r="F55" s="93">
        <v>16</v>
      </c>
      <c r="G55" s="93">
        <v>10</v>
      </c>
      <c r="H55" s="94">
        <v>19</v>
      </c>
      <c r="I55" s="93">
        <v>19</v>
      </c>
      <c r="J55" s="95">
        <v>19</v>
      </c>
      <c r="K55" s="93">
        <v>21</v>
      </c>
      <c r="L55" s="93">
        <v>22</v>
      </c>
      <c r="M55" s="93">
        <v>23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70</v>
      </c>
      <c r="F59" s="100">
        <f t="shared" ref="F59:M59" si="8">SUM(F60:F61)</f>
        <v>89</v>
      </c>
      <c r="G59" s="100">
        <f t="shared" si="8"/>
        <v>101</v>
      </c>
      <c r="H59" s="101">
        <f t="shared" si="8"/>
        <v>118</v>
      </c>
      <c r="I59" s="100">
        <f t="shared" si="8"/>
        <v>96</v>
      </c>
      <c r="J59" s="102">
        <f t="shared" si="8"/>
        <v>96</v>
      </c>
      <c r="K59" s="100">
        <f t="shared" si="8"/>
        <v>125</v>
      </c>
      <c r="L59" s="100">
        <f t="shared" si="8"/>
        <v>131</v>
      </c>
      <c r="M59" s="100">
        <f t="shared" si="8"/>
        <v>138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70</v>
      </c>
      <c r="F61" s="93">
        <v>89</v>
      </c>
      <c r="G61" s="93">
        <v>101</v>
      </c>
      <c r="H61" s="94">
        <v>118</v>
      </c>
      <c r="I61" s="93">
        <v>96</v>
      </c>
      <c r="J61" s="95">
        <v>96</v>
      </c>
      <c r="K61" s="93">
        <v>125</v>
      </c>
      <c r="L61" s="93">
        <v>131</v>
      </c>
      <c r="M61" s="93">
        <v>138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39</v>
      </c>
      <c r="G73" s="86">
        <f t="shared" si="12"/>
        <v>44</v>
      </c>
      <c r="H73" s="87">
        <f t="shared" si="12"/>
        <v>0</v>
      </c>
      <c r="I73" s="86">
        <f t="shared" si="12"/>
        <v>239</v>
      </c>
      <c r="J73" s="88">
        <f t="shared" si="12"/>
        <v>239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39</v>
      </c>
      <c r="G74" s="79">
        <v>44</v>
      </c>
      <c r="H74" s="80">
        <v>0</v>
      </c>
      <c r="I74" s="79">
        <v>239</v>
      </c>
      <c r="J74" s="81">
        <v>239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2343</v>
      </c>
      <c r="F77" s="72">
        <f t="shared" ref="F77:M77" si="13">F78+F81+F84+F85+F86+F87+F88</f>
        <v>4127</v>
      </c>
      <c r="G77" s="72">
        <f t="shared" si="13"/>
        <v>8027</v>
      </c>
      <c r="H77" s="73">
        <f t="shared" si="13"/>
        <v>16534</v>
      </c>
      <c r="I77" s="72">
        <f t="shared" si="13"/>
        <v>12660</v>
      </c>
      <c r="J77" s="74">
        <f t="shared" si="13"/>
        <v>12660</v>
      </c>
      <c r="K77" s="72">
        <f t="shared" si="13"/>
        <v>14051</v>
      </c>
      <c r="L77" s="72">
        <f t="shared" si="13"/>
        <v>5366</v>
      </c>
      <c r="M77" s="72">
        <f t="shared" si="13"/>
        <v>5651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597</v>
      </c>
      <c r="G78" s="100">
        <f t="shared" si="14"/>
        <v>2066</v>
      </c>
      <c r="H78" s="101">
        <f t="shared" si="14"/>
        <v>11000</v>
      </c>
      <c r="I78" s="100">
        <f t="shared" si="14"/>
        <v>6500</v>
      </c>
      <c r="J78" s="102">
        <f t="shared" si="14"/>
        <v>6500</v>
      </c>
      <c r="K78" s="100">
        <f t="shared" si="14"/>
        <v>8000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597</v>
      </c>
      <c r="G79" s="79">
        <v>2066</v>
      </c>
      <c r="H79" s="80">
        <v>11000</v>
      </c>
      <c r="I79" s="79">
        <v>6500</v>
      </c>
      <c r="J79" s="81">
        <v>6500</v>
      </c>
      <c r="K79" s="79">
        <v>8000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1532</v>
      </c>
      <c r="F81" s="86">
        <f t="shared" ref="F81:M81" si="15">SUM(F82:F83)</f>
        <v>2482</v>
      </c>
      <c r="G81" s="86">
        <f t="shared" si="15"/>
        <v>5510</v>
      </c>
      <c r="H81" s="87">
        <f t="shared" si="15"/>
        <v>5041</v>
      </c>
      <c r="I81" s="86">
        <f t="shared" si="15"/>
        <v>5730</v>
      </c>
      <c r="J81" s="88">
        <f t="shared" si="15"/>
        <v>5730</v>
      </c>
      <c r="K81" s="86">
        <f t="shared" si="15"/>
        <v>5529</v>
      </c>
      <c r="L81" s="86">
        <f t="shared" si="15"/>
        <v>4944</v>
      </c>
      <c r="M81" s="86">
        <f t="shared" si="15"/>
        <v>5206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152</v>
      </c>
      <c r="F82" s="79">
        <v>1285</v>
      </c>
      <c r="G82" s="79">
        <v>2650</v>
      </c>
      <c r="H82" s="80">
        <v>2326</v>
      </c>
      <c r="I82" s="79">
        <v>2326</v>
      </c>
      <c r="J82" s="81">
        <v>2326</v>
      </c>
      <c r="K82" s="79">
        <v>2417</v>
      </c>
      <c r="L82" s="79">
        <v>2318</v>
      </c>
      <c r="M82" s="79">
        <v>2441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1380</v>
      </c>
      <c r="F83" s="93">
        <v>1197</v>
      </c>
      <c r="G83" s="93">
        <v>2860</v>
      </c>
      <c r="H83" s="94">
        <v>2715</v>
      </c>
      <c r="I83" s="93">
        <v>3404</v>
      </c>
      <c r="J83" s="95">
        <v>3404</v>
      </c>
      <c r="K83" s="93">
        <v>3112</v>
      </c>
      <c r="L83" s="93">
        <v>2626</v>
      </c>
      <c r="M83" s="93">
        <v>2765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811</v>
      </c>
      <c r="F88" s="86">
        <v>1048</v>
      </c>
      <c r="G88" s="86">
        <v>451</v>
      </c>
      <c r="H88" s="87">
        <v>493</v>
      </c>
      <c r="I88" s="86">
        <v>430</v>
      </c>
      <c r="J88" s="88">
        <v>430</v>
      </c>
      <c r="K88" s="86">
        <v>522</v>
      </c>
      <c r="L88" s="86">
        <v>422</v>
      </c>
      <c r="M88" s="86">
        <v>445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42888</v>
      </c>
      <c r="F92" s="46">
        <f t="shared" ref="F92:M92" si="16">F4+F51+F77+F90</f>
        <v>53235</v>
      </c>
      <c r="G92" s="46">
        <f t="shared" si="16"/>
        <v>72066</v>
      </c>
      <c r="H92" s="47">
        <f t="shared" si="16"/>
        <v>80158</v>
      </c>
      <c r="I92" s="46">
        <f t="shared" si="16"/>
        <v>79358</v>
      </c>
      <c r="J92" s="48">
        <f t="shared" si="16"/>
        <v>79358</v>
      </c>
      <c r="K92" s="46">
        <f t="shared" si="16"/>
        <v>89263</v>
      </c>
      <c r="L92" s="46">
        <f t="shared" si="16"/>
        <v>89865</v>
      </c>
      <c r="M92" s="46">
        <f t="shared" si="16"/>
        <v>95874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126</v>
      </c>
      <c r="I3" s="174"/>
      <c r="J3" s="175"/>
      <c r="K3" s="17" t="s">
        <v>125</v>
      </c>
      <c r="L3" s="17" t="s">
        <v>124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211101</v>
      </c>
      <c r="F4" s="72">
        <f t="shared" ref="F4:M4" si="0">F5+F8+F47</f>
        <v>212863</v>
      </c>
      <c r="G4" s="72">
        <f t="shared" si="0"/>
        <v>241048</v>
      </c>
      <c r="H4" s="73">
        <f t="shared" si="0"/>
        <v>238091</v>
      </c>
      <c r="I4" s="72">
        <f t="shared" si="0"/>
        <v>246389</v>
      </c>
      <c r="J4" s="74">
        <f t="shared" si="0"/>
        <v>246389</v>
      </c>
      <c r="K4" s="72">
        <f t="shared" si="0"/>
        <v>246557</v>
      </c>
      <c r="L4" s="72">
        <f t="shared" si="0"/>
        <v>241693</v>
      </c>
      <c r="M4" s="72">
        <f t="shared" si="0"/>
        <v>254581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71432</v>
      </c>
      <c r="F5" s="100">
        <f t="shared" ref="F5:M5" si="1">SUM(F6:F7)</f>
        <v>82402</v>
      </c>
      <c r="G5" s="100">
        <f t="shared" si="1"/>
        <v>72926</v>
      </c>
      <c r="H5" s="101">
        <f t="shared" si="1"/>
        <v>78337</v>
      </c>
      <c r="I5" s="100">
        <f t="shared" si="1"/>
        <v>77083</v>
      </c>
      <c r="J5" s="102">
        <f t="shared" si="1"/>
        <v>77083</v>
      </c>
      <c r="K5" s="100">
        <f t="shared" si="1"/>
        <v>98999</v>
      </c>
      <c r="L5" s="100">
        <f t="shared" si="1"/>
        <v>94962</v>
      </c>
      <c r="M5" s="100">
        <f t="shared" si="1"/>
        <v>99510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66180</v>
      </c>
      <c r="F6" s="79">
        <v>76524</v>
      </c>
      <c r="G6" s="79">
        <v>67377</v>
      </c>
      <c r="H6" s="80">
        <v>63509</v>
      </c>
      <c r="I6" s="79">
        <v>62396</v>
      </c>
      <c r="J6" s="81">
        <v>62396</v>
      </c>
      <c r="K6" s="79">
        <v>79476</v>
      </c>
      <c r="L6" s="79">
        <v>80313</v>
      </c>
      <c r="M6" s="79">
        <v>83735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5252</v>
      </c>
      <c r="F7" s="93">
        <v>5878</v>
      </c>
      <c r="G7" s="93">
        <v>5549</v>
      </c>
      <c r="H7" s="94">
        <v>14828</v>
      </c>
      <c r="I7" s="93">
        <v>14687</v>
      </c>
      <c r="J7" s="95">
        <v>14687</v>
      </c>
      <c r="K7" s="93">
        <v>19523</v>
      </c>
      <c r="L7" s="93">
        <v>14649</v>
      </c>
      <c r="M7" s="93">
        <v>15775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139669</v>
      </c>
      <c r="F8" s="100">
        <f t="shared" ref="F8:M8" si="2">SUM(F9:F46)</f>
        <v>130461</v>
      </c>
      <c r="G8" s="100">
        <f t="shared" si="2"/>
        <v>168122</v>
      </c>
      <c r="H8" s="101">
        <f t="shared" si="2"/>
        <v>159754</v>
      </c>
      <c r="I8" s="100">
        <f t="shared" si="2"/>
        <v>169306</v>
      </c>
      <c r="J8" s="102">
        <f t="shared" si="2"/>
        <v>169306</v>
      </c>
      <c r="K8" s="100">
        <f t="shared" si="2"/>
        <v>147558</v>
      </c>
      <c r="L8" s="100">
        <f t="shared" si="2"/>
        <v>146731</v>
      </c>
      <c r="M8" s="100">
        <f t="shared" si="2"/>
        <v>155071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63</v>
      </c>
      <c r="F10" s="86">
        <v>224</v>
      </c>
      <c r="G10" s="86">
        <v>536</v>
      </c>
      <c r="H10" s="87">
        <v>399</v>
      </c>
      <c r="I10" s="86">
        <v>399</v>
      </c>
      <c r="J10" s="88">
        <v>399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</v>
      </c>
      <c r="F11" s="86">
        <v>4</v>
      </c>
      <c r="G11" s="86">
        <v>0</v>
      </c>
      <c r="H11" s="87">
        <v>13</v>
      </c>
      <c r="I11" s="86">
        <v>13</v>
      </c>
      <c r="J11" s="88">
        <v>13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306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8260</v>
      </c>
      <c r="F14" s="86">
        <v>8259</v>
      </c>
      <c r="G14" s="86">
        <v>8535</v>
      </c>
      <c r="H14" s="87">
        <v>15141</v>
      </c>
      <c r="I14" s="86">
        <v>15914</v>
      </c>
      <c r="J14" s="88">
        <v>15914</v>
      </c>
      <c r="K14" s="86">
        <v>11782</v>
      </c>
      <c r="L14" s="86">
        <v>13092</v>
      </c>
      <c r="M14" s="86">
        <v>13394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265</v>
      </c>
      <c r="F15" s="86">
        <v>284</v>
      </c>
      <c r="G15" s="86">
        <v>160</v>
      </c>
      <c r="H15" s="87">
        <v>573</v>
      </c>
      <c r="I15" s="86">
        <v>313</v>
      </c>
      <c r="J15" s="88">
        <v>313</v>
      </c>
      <c r="K15" s="86">
        <v>460</v>
      </c>
      <c r="L15" s="86">
        <v>500</v>
      </c>
      <c r="M15" s="86">
        <v>526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384</v>
      </c>
      <c r="F16" s="86">
        <v>432</v>
      </c>
      <c r="G16" s="86">
        <v>3</v>
      </c>
      <c r="H16" s="87">
        <v>383</v>
      </c>
      <c r="I16" s="86">
        <v>45</v>
      </c>
      <c r="J16" s="88">
        <v>45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2084</v>
      </c>
      <c r="F17" s="86">
        <v>3690</v>
      </c>
      <c r="G17" s="86">
        <v>2419</v>
      </c>
      <c r="H17" s="87">
        <v>6699</v>
      </c>
      <c r="I17" s="86">
        <v>6434</v>
      </c>
      <c r="J17" s="88">
        <v>6434</v>
      </c>
      <c r="K17" s="86">
        <v>4476</v>
      </c>
      <c r="L17" s="86">
        <v>4588</v>
      </c>
      <c r="M17" s="86">
        <v>4988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200</v>
      </c>
      <c r="I21" s="86">
        <v>200</v>
      </c>
      <c r="J21" s="88">
        <v>200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3003</v>
      </c>
      <c r="F22" s="86">
        <v>3168</v>
      </c>
      <c r="G22" s="86">
        <v>1558</v>
      </c>
      <c r="H22" s="87">
        <v>8745</v>
      </c>
      <c r="I22" s="86">
        <v>984</v>
      </c>
      <c r="J22" s="88">
        <v>984</v>
      </c>
      <c r="K22" s="86">
        <v>1069</v>
      </c>
      <c r="L22" s="86">
        <v>1110</v>
      </c>
      <c r="M22" s="86">
        <v>1126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93</v>
      </c>
      <c r="F23" s="86">
        <v>352</v>
      </c>
      <c r="G23" s="86">
        <v>2246</v>
      </c>
      <c r="H23" s="87">
        <v>0</v>
      </c>
      <c r="I23" s="86">
        <v>4218</v>
      </c>
      <c r="J23" s="88">
        <v>4218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58599</v>
      </c>
      <c r="F37" s="86">
        <v>22605</v>
      </c>
      <c r="G37" s="86">
        <v>35021</v>
      </c>
      <c r="H37" s="87">
        <v>33486</v>
      </c>
      <c r="I37" s="86">
        <v>35903</v>
      </c>
      <c r="J37" s="88">
        <v>35903</v>
      </c>
      <c r="K37" s="86">
        <v>31605</v>
      </c>
      <c r="L37" s="86">
        <v>27879</v>
      </c>
      <c r="M37" s="86">
        <v>28266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589</v>
      </c>
      <c r="F38" s="86">
        <v>693</v>
      </c>
      <c r="G38" s="86">
        <v>1129</v>
      </c>
      <c r="H38" s="87">
        <v>1661</v>
      </c>
      <c r="I38" s="86">
        <v>1325</v>
      </c>
      <c r="J38" s="88">
        <v>1325</v>
      </c>
      <c r="K38" s="86">
        <v>1012</v>
      </c>
      <c r="L38" s="86">
        <v>1040</v>
      </c>
      <c r="M38" s="86">
        <v>1063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127</v>
      </c>
      <c r="G39" s="86">
        <v>0</v>
      </c>
      <c r="H39" s="87">
        <v>0</v>
      </c>
      <c r="I39" s="86">
        <v>-438</v>
      </c>
      <c r="J39" s="88">
        <v>-438</v>
      </c>
      <c r="K39" s="86">
        <v>600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8</v>
      </c>
      <c r="G40" s="86">
        <v>23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10725</v>
      </c>
      <c r="F41" s="86">
        <v>13038</v>
      </c>
      <c r="G41" s="86">
        <v>18709</v>
      </c>
      <c r="H41" s="87">
        <v>19007</v>
      </c>
      <c r="I41" s="86">
        <v>19008</v>
      </c>
      <c r="J41" s="88">
        <v>19008</v>
      </c>
      <c r="K41" s="86">
        <v>13495</v>
      </c>
      <c r="L41" s="86">
        <v>13494</v>
      </c>
      <c r="M41" s="86">
        <v>13925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5428</v>
      </c>
      <c r="F42" s="86">
        <v>5986</v>
      </c>
      <c r="G42" s="86">
        <v>6422</v>
      </c>
      <c r="H42" s="87">
        <v>8038</v>
      </c>
      <c r="I42" s="86">
        <v>6402</v>
      </c>
      <c r="J42" s="88">
        <v>6402</v>
      </c>
      <c r="K42" s="86">
        <v>7696</v>
      </c>
      <c r="L42" s="86">
        <v>7711</v>
      </c>
      <c r="M42" s="86">
        <v>8057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3453</v>
      </c>
      <c r="F43" s="86">
        <v>2770</v>
      </c>
      <c r="G43" s="86">
        <v>1352</v>
      </c>
      <c r="H43" s="87">
        <v>4570</v>
      </c>
      <c r="I43" s="86">
        <v>4492</v>
      </c>
      <c r="J43" s="88">
        <v>4492</v>
      </c>
      <c r="K43" s="86">
        <v>1737</v>
      </c>
      <c r="L43" s="86">
        <v>1850</v>
      </c>
      <c r="M43" s="86">
        <v>1858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553</v>
      </c>
      <c r="F44" s="86">
        <v>507</v>
      </c>
      <c r="G44" s="86">
        <v>1605</v>
      </c>
      <c r="H44" s="87">
        <v>2064</v>
      </c>
      <c r="I44" s="86">
        <v>1471</v>
      </c>
      <c r="J44" s="88">
        <v>1471</v>
      </c>
      <c r="K44" s="86">
        <v>608</v>
      </c>
      <c r="L44" s="86">
        <v>1280</v>
      </c>
      <c r="M44" s="86">
        <v>1347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46124</v>
      </c>
      <c r="F45" s="86">
        <v>68314</v>
      </c>
      <c r="G45" s="86">
        <v>88098</v>
      </c>
      <c r="H45" s="87">
        <v>58775</v>
      </c>
      <c r="I45" s="86">
        <v>72623</v>
      </c>
      <c r="J45" s="88">
        <v>72623</v>
      </c>
      <c r="K45" s="86">
        <v>73018</v>
      </c>
      <c r="L45" s="86">
        <v>74187</v>
      </c>
      <c r="M45" s="86">
        <v>80521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14200</v>
      </c>
      <c r="F51" s="72">
        <f t="shared" ref="F51:M51" si="4">F52+F59+F62+F63+F64+F72+F73</f>
        <v>31366</v>
      </c>
      <c r="G51" s="72">
        <f t="shared" si="4"/>
        <v>38025</v>
      </c>
      <c r="H51" s="73">
        <f t="shared" si="4"/>
        <v>41720</v>
      </c>
      <c r="I51" s="72">
        <f t="shared" si="4"/>
        <v>49447</v>
      </c>
      <c r="J51" s="74">
        <f t="shared" si="4"/>
        <v>49447</v>
      </c>
      <c r="K51" s="72">
        <f t="shared" si="4"/>
        <v>90381</v>
      </c>
      <c r="L51" s="72">
        <f t="shared" si="4"/>
        <v>60830</v>
      </c>
      <c r="M51" s="72">
        <f t="shared" si="4"/>
        <v>62751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8197</v>
      </c>
      <c r="F52" s="79">
        <f t="shared" ref="F52:M52" si="5">F53+F56</f>
        <v>18224</v>
      </c>
      <c r="G52" s="79">
        <f t="shared" si="5"/>
        <v>18600</v>
      </c>
      <c r="H52" s="80">
        <f t="shared" si="5"/>
        <v>19370</v>
      </c>
      <c r="I52" s="79">
        <f t="shared" si="5"/>
        <v>21885</v>
      </c>
      <c r="J52" s="81">
        <f t="shared" si="5"/>
        <v>21885</v>
      </c>
      <c r="K52" s="79">
        <f t="shared" si="5"/>
        <v>52200</v>
      </c>
      <c r="L52" s="79">
        <f t="shared" si="5"/>
        <v>23850</v>
      </c>
      <c r="M52" s="79">
        <f t="shared" si="5"/>
        <v>23400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8197</v>
      </c>
      <c r="F56" s="93">
        <f t="shared" ref="F56:M56" si="7">SUM(F57:F58)</f>
        <v>18224</v>
      </c>
      <c r="G56" s="93">
        <f t="shared" si="7"/>
        <v>18600</v>
      </c>
      <c r="H56" s="94">
        <f t="shared" si="7"/>
        <v>19370</v>
      </c>
      <c r="I56" s="93">
        <f t="shared" si="7"/>
        <v>21885</v>
      </c>
      <c r="J56" s="95">
        <f t="shared" si="7"/>
        <v>21885</v>
      </c>
      <c r="K56" s="93">
        <f t="shared" si="7"/>
        <v>52200</v>
      </c>
      <c r="L56" s="93">
        <f t="shared" si="7"/>
        <v>23850</v>
      </c>
      <c r="M56" s="93">
        <f t="shared" si="7"/>
        <v>23400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8197</v>
      </c>
      <c r="F57" s="79">
        <v>18224</v>
      </c>
      <c r="G57" s="79">
        <v>18600</v>
      </c>
      <c r="H57" s="80">
        <v>19370</v>
      </c>
      <c r="I57" s="79">
        <v>21885</v>
      </c>
      <c r="J57" s="81">
        <v>21885</v>
      </c>
      <c r="K57" s="79">
        <v>52200</v>
      </c>
      <c r="L57" s="79">
        <v>23850</v>
      </c>
      <c r="M57" s="79">
        <v>23400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6000</v>
      </c>
      <c r="F72" s="86">
        <v>8600</v>
      </c>
      <c r="G72" s="86">
        <v>18960</v>
      </c>
      <c r="H72" s="87">
        <v>21650</v>
      </c>
      <c r="I72" s="86">
        <v>26842</v>
      </c>
      <c r="J72" s="88">
        <v>26842</v>
      </c>
      <c r="K72" s="86">
        <v>36881</v>
      </c>
      <c r="L72" s="86">
        <v>35680</v>
      </c>
      <c r="M72" s="86">
        <v>37951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</v>
      </c>
      <c r="F73" s="86">
        <f t="shared" ref="F73:M73" si="12">SUM(F74:F75)</f>
        <v>4542</v>
      </c>
      <c r="G73" s="86">
        <f t="shared" si="12"/>
        <v>465</v>
      </c>
      <c r="H73" s="87">
        <f t="shared" si="12"/>
        <v>700</v>
      </c>
      <c r="I73" s="86">
        <f t="shared" si="12"/>
        <v>720</v>
      </c>
      <c r="J73" s="88">
        <f t="shared" si="12"/>
        <v>720</v>
      </c>
      <c r="K73" s="86">
        <f t="shared" si="12"/>
        <v>1300</v>
      </c>
      <c r="L73" s="86">
        <f t="shared" si="12"/>
        <v>1300</v>
      </c>
      <c r="M73" s="86">
        <f t="shared" si="12"/>
        <v>1400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</v>
      </c>
      <c r="F74" s="79">
        <v>1542</v>
      </c>
      <c r="G74" s="79">
        <v>87</v>
      </c>
      <c r="H74" s="80">
        <v>0</v>
      </c>
      <c r="I74" s="79">
        <v>20</v>
      </c>
      <c r="J74" s="81">
        <v>20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3000</v>
      </c>
      <c r="G75" s="93">
        <v>378</v>
      </c>
      <c r="H75" s="94">
        <v>700</v>
      </c>
      <c r="I75" s="93">
        <v>700</v>
      </c>
      <c r="J75" s="95">
        <v>700</v>
      </c>
      <c r="K75" s="93">
        <v>1300</v>
      </c>
      <c r="L75" s="93">
        <v>1300</v>
      </c>
      <c r="M75" s="93">
        <v>1400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8551</v>
      </c>
      <c r="F77" s="72">
        <f t="shared" ref="F77:M77" si="13">F78+F81+F84+F85+F86+F87+F88</f>
        <v>10343</v>
      </c>
      <c r="G77" s="72">
        <f t="shared" si="13"/>
        <v>13012</v>
      </c>
      <c r="H77" s="73">
        <f t="shared" si="13"/>
        <v>21380</v>
      </c>
      <c r="I77" s="72">
        <f t="shared" si="13"/>
        <v>26330</v>
      </c>
      <c r="J77" s="74">
        <f t="shared" si="13"/>
        <v>26330</v>
      </c>
      <c r="K77" s="72">
        <f t="shared" si="13"/>
        <v>30178</v>
      </c>
      <c r="L77" s="72">
        <f t="shared" si="13"/>
        <v>20905</v>
      </c>
      <c r="M77" s="72">
        <f t="shared" si="13"/>
        <v>21818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8400</v>
      </c>
      <c r="F78" s="100">
        <f t="shared" ref="F78:M78" si="14">SUM(F79:F80)</f>
        <v>10343</v>
      </c>
      <c r="G78" s="100">
        <f t="shared" si="14"/>
        <v>13012</v>
      </c>
      <c r="H78" s="101">
        <f t="shared" si="14"/>
        <v>21380</v>
      </c>
      <c r="I78" s="100">
        <f t="shared" si="14"/>
        <v>26330</v>
      </c>
      <c r="J78" s="102">
        <f t="shared" si="14"/>
        <v>26330</v>
      </c>
      <c r="K78" s="100">
        <f t="shared" si="14"/>
        <v>30178</v>
      </c>
      <c r="L78" s="100">
        <f t="shared" si="14"/>
        <v>20905</v>
      </c>
      <c r="M78" s="100">
        <f t="shared" si="14"/>
        <v>21818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4950</v>
      </c>
      <c r="J79" s="81">
        <v>4950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8400</v>
      </c>
      <c r="F80" s="93">
        <v>10343</v>
      </c>
      <c r="G80" s="93">
        <v>13012</v>
      </c>
      <c r="H80" s="94">
        <v>21380</v>
      </c>
      <c r="I80" s="93">
        <v>21380</v>
      </c>
      <c r="J80" s="95">
        <v>21380</v>
      </c>
      <c r="K80" s="93">
        <v>30178</v>
      </c>
      <c r="L80" s="93">
        <v>20905</v>
      </c>
      <c r="M80" s="93">
        <v>21818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101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29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233852</v>
      </c>
      <c r="F92" s="46">
        <f t="shared" ref="F92:M92" si="16">F4+F51+F77+F90</f>
        <v>254601</v>
      </c>
      <c r="G92" s="46">
        <f t="shared" si="16"/>
        <v>292085</v>
      </c>
      <c r="H92" s="47">
        <f t="shared" si="16"/>
        <v>301191</v>
      </c>
      <c r="I92" s="46">
        <f t="shared" si="16"/>
        <v>322166</v>
      </c>
      <c r="J92" s="48">
        <f t="shared" si="16"/>
        <v>322166</v>
      </c>
      <c r="K92" s="46">
        <f t="shared" si="16"/>
        <v>367116</v>
      </c>
      <c r="L92" s="46">
        <f t="shared" si="16"/>
        <v>323428</v>
      </c>
      <c r="M92" s="46">
        <f t="shared" si="16"/>
        <v>339150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42888</v>
      </c>
      <c r="D4" s="33">
        <v>53235</v>
      </c>
      <c r="E4" s="33">
        <v>72066</v>
      </c>
      <c r="F4" s="27">
        <v>80158</v>
      </c>
      <c r="G4" s="28">
        <v>79358</v>
      </c>
      <c r="H4" s="29">
        <v>79358</v>
      </c>
      <c r="I4" s="33">
        <v>89263</v>
      </c>
      <c r="J4" s="33">
        <v>89865</v>
      </c>
      <c r="K4" s="33">
        <v>95874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137</v>
      </c>
      <c r="C5" s="33">
        <v>233852</v>
      </c>
      <c r="D5" s="33">
        <v>254601</v>
      </c>
      <c r="E5" s="33">
        <v>292085</v>
      </c>
      <c r="F5" s="32">
        <v>301191</v>
      </c>
      <c r="G5" s="33">
        <v>322166</v>
      </c>
      <c r="H5" s="34">
        <v>322166</v>
      </c>
      <c r="I5" s="33">
        <v>367116</v>
      </c>
      <c r="J5" s="33">
        <v>323428</v>
      </c>
      <c r="K5" s="33">
        <v>339150</v>
      </c>
      <c r="Z5" s="53">
        <f t="shared" si="0"/>
        <v>1</v>
      </c>
      <c r="AA5" s="30">
        <v>2</v>
      </c>
    </row>
    <row r="6" spans="1:27" s="14" customFormat="1" ht="12.75" hidden="1" customHeight="1" x14ac:dyDescent="0.25">
      <c r="A6" s="25"/>
      <c r="B6" s="56" t="s">
        <v>138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139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140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141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142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143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276740</v>
      </c>
      <c r="D19" s="46">
        <f t="shared" ref="D19:K19" si="1">SUM(D4:D18)</f>
        <v>307836</v>
      </c>
      <c r="E19" s="46">
        <f t="shared" si="1"/>
        <v>364151</v>
      </c>
      <c r="F19" s="47">
        <f t="shared" si="1"/>
        <v>381349</v>
      </c>
      <c r="G19" s="46">
        <f t="shared" si="1"/>
        <v>401524</v>
      </c>
      <c r="H19" s="48">
        <f t="shared" si="1"/>
        <v>401524</v>
      </c>
      <c r="I19" s="46">
        <f t="shared" si="1"/>
        <v>456379</v>
      </c>
      <c r="J19" s="46">
        <f t="shared" si="1"/>
        <v>413293</v>
      </c>
      <c r="K19" s="46">
        <f t="shared" si="1"/>
        <v>435024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251568</v>
      </c>
      <c r="D4" s="20">
        <f t="shared" ref="D4:K4" si="0">SUM(D5:D7)</f>
        <v>261827</v>
      </c>
      <c r="E4" s="20">
        <f t="shared" si="0"/>
        <v>304932</v>
      </c>
      <c r="F4" s="21">
        <f t="shared" si="0"/>
        <v>301578</v>
      </c>
      <c r="G4" s="20">
        <f t="shared" si="0"/>
        <v>312733</v>
      </c>
      <c r="H4" s="22">
        <f t="shared" si="0"/>
        <v>312733</v>
      </c>
      <c r="I4" s="20">
        <f t="shared" si="0"/>
        <v>321623</v>
      </c>
      <c r="J4" s="20">
        <f t="shared" si="0"/>
        <v>326039</v>
      </c>
      <c r="K4" s="20">
        <f t="shared" si="0"/>
        <v>344643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88733</v>
      </c>
      <c r="D5" s="28">
        <v>101013</v>
      </c>
      <c r="E5" s="28">
        <v>96494</v>
      </c>
      <c r="F5" s="27">
        <v>108345</v>
      </c>
      <c r="G5" s="28">
        <v>103971</v>
      </c>
      <c r="H5" s="29">
        <v>103971</v>
      </c>
      <c r="I5" s="28">
        <v>134776</v>
      </c>
      <c r="J5" s="28">
        <v>133554</v>
      </c>
      <c r="K5" s="29">
        <v>140228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162835</v>
      </c>
      <c r="D6" s="33">
        <v>160814</v>
      </c>
      <c r="E6" s="33">
        <v>208438</v>
      </c>
      <c r="F6" s="32">
        <v>193233</v>
      </c>
      <c r="G6" s="33">
        <v>208762</v>
      </c>
      <c r="H6" s="34">
        <v>208762</v>
      </c>
      <c r="I6" s="33">
        <v>186847</v>
      </c>
      <c r="J6" s="33">
        <v>192485</v>
      </c>
      <c r="K6" s="34">
        <v>204415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14278</v>
      </c>
      <c r="D8" s="20">
        <f t="shared" ref="D8:K8" si="1">SUM(D9:D15)</f>
        <v>31510</v>
      </c>
      <c r="E8" s="20">
        <f t="shared" si="1"/>
        <v>38180</v>
      </c>
      <c r="F8" s="21">
        <f t="shared" si="1"/>
        <v>41857</v>
      </c>
      <c r="G8" s="20">
        <f t="shared" si="1"/>
        <v>49801</v>
      </c>
      <c r="H8" s="22">
        <f t="shared" si="1"/>
        <v>49801</v>
      </c>
      <c r="I8" s="20">
        <f t="shared" si="1"/>
        <v>90527</v>
      </c>
      <c r="J8" s="20">
        <f t="shared" si="1"/>
        <v>60983</v>
      </c>
      <c r="K8" s="20">
        <f t="shared" si="1"/>
        <v>62912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8205</v>
      </c>
      <c r="D9" s="28">
        <v>18240</v>
      </c>
      <c r="E9" s="28">
        <v>18610</v>
      </c>
      <c r="F9" s="27">
        <v>19389</v>
      </c>
      <c r="G9" s="28">
        <v>21904</v>
      </c>
      <c r="H9" s="29">
        <v>21904</v>
      </c>
      <c r="I9" s="28">
        <v>52221</v>
      </c>
      <c r="J9" s="28">
        <v>23872</v>
      </c>
      <c r="K9" s="29">
        <v>23423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70</v>
      </c>
      <c r="D10" s="33">
        <v>89</v>
      </c>
      <c r="E10" s="33">
        <v>101</v>
      </c>
      <c r="F10" s="32">
        <v>118</v>
      </c>
      <c r="G10" s="33">
        <v>96</v>
      </c>
      <c r="H10" s="34">
        <v>96</v>
      </c>
      <c r="I10" s="33">
        <v>125</v>
      </c>
      <c r="J10" s="33">
        <v>131</v>
      </c>
      <c r="K10" s="34">
        <v>138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6000</v>
      </c>
      <c r="D14" s="33">
        <v>8600</v>
      </c>
      <c r="E14" s="33">
        <v>18960</v>
      </c>
      <c r="F14" s="32">
        <v>21650</v>
      </c>
      <c r="G14" s="33">
        <v>26842</v>
      </c>
      <c r="H14" s="34">
        <v>26842</v>
      </c>
      <c r="I14" s="33">
        <v>36881</v>
      </c>
      <c r="J14" s="33">
        <v>35680</v>
      </c>
      <c r="K14" s="34">
        <v>37951</v>
      </c>
    </row>
    <row r="15" spans="1:27" s="14" customFormat="1" ht="12.75" customHeight="1" x14ac:dyDescent="0.25">
      <c r="A15" s="25"/>
      <c r="B15" s="26" t="s">
        <v>20</v>
      </c>
      <c r="C15" s="35">
        <v>3</v>
      </c>
      <c r="D15" s="36">
        <v>4581</v>
      </c>
      <c r="E15" s="36">
        <v>509</v>
      </c>
      <c r="F15" s="35">
        <v>700</v>
      </c>
      <c r="G15" s="36">
        <v>959</v>
      </c>
      <c r="H15" s="37">
        <v>959</v>
      </c>
      <c r="I15" s="36">
        <v>1300</v>
      </c>
      <c r="J15" s="36">
        <v>1300</v>
      </c>
      <c r="K15" s="37">
        <v>1400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10894</v>
      </c>
      <c r="D16" s="20">
        <f t="shared" ref="D16:K16" si="2">SUM(D17:D23)</f>
        <v>14470</v>
      </c>
      <c r="E16" s="20">
        <f t="shared" si="2"/>
        <v>21039</v>
      </c>
      <c r="F16" s="21">
        <f t="shared" si="2"/>
        <v>37914</v>
      </c>
      <c r="G16" s="20">
        <f t="shared" si="2"/>
        <v>38990</v>
      </c>
      <c r="H16" s="22">
        <f t="shared" si="2"/>
        <v>38990</v>
      </c>
      <c r="I16" s="20">
        <f t="shared" si="2"/>
        <v>44229</v>
      </c>
      <c r="J16" s="20">
        <f t="shared" si="2"/>
        <v>26271</v>
      </c>
      <c r="K16" s="20">
        <f t="shared" si="2"/>
        <v>27469</v>
      </c>
    </row>
    <row r="17" spans="1:11" s="14" customFormat="1" ht="12.75" customHeight="1" x14ac:dyDescent="0.25">
      <c r="A17" s="25"/>
      <c r="B17" s="26" t="s">
        <v>22</v>
      </c>
      <c r="C17" s="27">
        <v>8400</v>
      </c>
      <c r="D17" s="28">
        <v>10940</v>
      </c>
      <c r="E17" s="28">
        <v>15078</v>
      </c>
      <c r="F17" s="27">
        <v>32380</v>
      </c>
      <c r="G17" s="28">
        <v>32830</v>
      </c>
      <c r="H17" s="29">
        <v>32830</v>
      </c>
      <c r="I17" s="28">
        <v>38178</v>
      </c>
      <c r="J17" s="28">
        <v>20905</v>
      </c>
      <c r="K17" s="29">
        <v>21818</v>
      </c>
    </row>
    <row r="18" spans="1:11" s="14" customFormat="1" ht="12.75" customHeight="1" x14ac:dyDescent="0.25">
      <c r="A18" s="25"/>
      <c r="B18" s="26" t="s">
        <v>23</v>
      </c>
      <c r="C18" s="32">
        <v>1582</v>
      </c>
      <c r="D18" s="33">
        <v>2482</v>
      </c>
      <c r="E18" s="33">
        <v>5510</v>
      </c>
      <c r="F18" s="32">
        <v>5041</v>
      </c>
      <c r="G18" s="33">
        <v>5730</v>
      </c>
      <c r="H18" s="34">
        <v>5730</v>
      </c>
      <c r="I18" s="33">
        <v>5529</v>
      </c>
      <c r="J18" s="33">
        <v>4944</v>
      </c>
      <c r="K18" s="34">
        <v>5206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912</v>
      </c>
      <c r="D23" s="36">
        <v>1048</v>
      </c>
      <c r="E23" s="36">
        <v>451</v>
      </c>
      <c r="F23" s="35">
        <v>493</v>
      </c>
      <c r="G23" s="36">
        <v>430</v>
      </c>
      <c r="H23" s="37">
        <v>430</v>
      </c>
      <c r="I23" s="36">
        <v>522</v>
      </c>
      <c r="J23" s="36">
        <v>422</v>
      </c>
      <c r="K23" s="37">
        <v>445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29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276740</v>
      </c>
      <c r="D26" s="46">
        <f t="shared" ref="D26:K26" si="3">+D4+D8+D16+D24</f>
        <v>307836</v>
      </c>
      <c r="E26" s="46">
        <f t="shared" si="3"/>
        <v>364151</v>
      </c>
      <c r="F26" s="47">
        <f t="shared" si="3"/>
        <v>381349</v>
      </c>
      <c r="G26" s="46">
        <f t="shared" si="3"/>
        <v>401524</v>
      </c>
      <c r="H26" s="48">
        <f t="shared" si="3"/>
        <v>401524</v>
      </c>
      <c r="I26" s="46">
        <f t="shared" si="3"/>
        <v>456379</v>
      </c>
      <c r="J26" s="46">
        <f t="shared" si="3"/>
        <v>413293</v>
      </c>
      <c r="K26" s="46">
        <f t="shared" si="3"/>
        <v>435024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6" t="s">
        <v>145</v>
      </c>
      <c r="C4" s="33">
        <v>42888</v>
      </c>
      <c r="D4" s="33">
        <v>53235</v>
      </c>
      <c r="E4" s="33">
        <v>72066</v>
      </c>
      <c r="F4" s="27">
        <v>80158</v>
      </c>
      <c r="G4" s="28">
        <v>79358</v>
      </c>
      <c r="H4" s="29">
        <v>79358</v>
      </c>
      <c r="I4" s="33">
        <v>89263</v>
      </c>
      <c r="J4" s="33">
        <v>89865</v>
      </c>
      <c r="K4" s="33">
        <v>95874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42888</v>
      </c>
      <c r="D19" s="46">
        <f t="shared" ref="D19:K19" si="1">SUM(D4:D18)</f>
        <v>53235</v>
      </c>
      <c r="E19" s="46">
        <f t="shared" si="1"/>
        <v>72066</v>
      </c>
      <c r="F19" s="47">
        <f t="shared" si="1"/>
        <v>80158</v>
      </c>
      <c r="G19" s="46">
        <f t="shared" si="1"/>
        <v>79358</v>
      </c>
      <c r="H19" s="48">
        <f t="shared" si="1"/>
        <v>79358</v>
      </c>
      <c r="I19" s="46">
        <f t="shared" si="1"/>
        <v>89263</v>
      </c>
      <c r="J19" s="46">
        <f t="shared" si="1"/>
        <v>89865</v>
      </c>
      <c r="K19" s="46">
        <f t="shared" si="1"/>
        <v>95874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40467</v>
      </c>
      <c r="D4" s="20">
        <f t="shared" ref="D4:K4" si="0">SUM(D5:D7)</f>
        <v>48964</v>
      </c>
      <c r="E4" s="20">
        <f t="shared" si="0"/>
        <v>63884</v>
      </c>
      <c r="F4" s="21">
        <f t="shared" si="0"/>
        <v>63487</v>
      </c>
      <c r="G4" s="20">
        <f t="shared" si="0"/>
        <v>66344</v>
      </c>
      <c r="H4" s="22">
        <f t="shared" si="0"/>
        <v>66344</v>
      </c>
      <c r="I4" s="20">
        <f t="shared" si="0"/>
        <v>75066</v>
      </c>
      <c r="J4" s="20">
        <f t="shared" si="0"/>
        <v>84346</v>
      </c>
      <c r="K4" s="20">
        <f t="shared" si="0"/>
        <v>90062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17301</v>
      </c>
      <c r="D5" s="28">
        <v>18611</v>
      </c>
      <c r="E5" s="28">
        <v>23568</v>
      </c>
      <c r="F5" s="27">
        <v>30008</v>
      </c>
      <c r="G5" s="28">
        <v>26888</v>
      </c>
      <c r="H5" s="29">
        <v>26888</v>
      </c>
      <c r="I5" s="28">
        <v>35777</v>
      </c>
      <c r="J5" s="28">
        <v>38592</v>
      </c>
      <c r="K5" s="29">
        <v>40718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23166</v>
      </c>
      <c r="D6" s="33">
        <v>30353</v>
      </c>
      <c r="E6" s="33">
        <v>40316</v>
      </c>
      <c r="F6" s="32">
        <v>33479</v>
      </c>
      <c r="G6" s="33">
        <v>39456</v>
      </c>
      <c r="H6" s="34">
        <v>39456</v>
      </c>
      <c r="I6" s="33">
        <v>39289</v>
      </c>
      <c r="J6" s="33">
        <v>45754</v>
      </c>
      <c r="K6" s="34">
        <v>49344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78</v>
      </c>
      <c r="D8" s="20">
        <f t="shared" ref="D8:K8" si="1">SUM(D9:D15)</f>
        <v>144</v>
      </c>
      <c r="E8" s="20">
        <f t="shared" si="1"/>
        <v>155</v>
      </c>
      <c r="F8" s="21">
        <f t="shared" si="1"/>
        <v>137</v>
      </c>
      <c r="G8" s="20">
        <f t="shared" si="1"/>
        <v>354</v>
      </c>
      <c r="H8" s="22">
        <f t="shared" si="1"/>
        <v>354</v>
      </c>
      <c r="I8" s="20">
        <f t="shared" si="1"/>
        <v>146</v>
      </c>
      <c r="J8" s="20">
        <f t="shared" si="1"/>
        <v>153</v>
      </c>
      <c r="K8" s="20">
        <f t="shared" si="1"/>
        <v>161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</v>
      </c>
      <c r="D9" s="28">
        <v>16</v>
      </c>
      <c r="E9" s="28">
        <v>10</v>
      </c>
      <c r="F9" s="27">
        <v>19</v>
      </c>
      <c r="G9" s="28">
        <v>19</v>
      </c>
      <c r="H9" s="29">
        <v>19</v>
      </c>
      <c r="I9" s="28">
        <v>21</v>
      </c>
      <c r="J9" s="28">
        <v>22</v>
      </c>
      <c r="K9" s="29">
        <v>23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70</v>
      </c>
      <c r="D10" s="33">
        <v>89</v>
      </c>
      <c r="E10" s="33">
        <v>101</v>
      </c>
      <c r="F10" s="32">
        <v>118</v>
      </c>
      <c r="G10" s="33">
        <v>96</v>
      </c>
      <c r="H10" s="34">
        <v>96</v>
      </c>
      <c r="I10" s="33">
        <v>125</v>
      </c>
      <c r="J10" s="33">
        <v>131</v>
      </c>
      <c r="K10" s="34">
        <v>138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39</v>
      </c>
      <c r="E15" s="36">
        <v>44</v>
      </c>
      <c r="F15" s="35">
        <v>0</v>
      </c>
      <c r="G15" s="36">
        <v>239</v>
      </c>
      <c r="H15" s="37">
        <v>239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2343</v>
      </c>
      <c r="D16" s="20">
        <f t="shared" ref="D16:K16" si="2">SUM(D17:D23)</f>
        <v>4127</v>
      </c>
      <c r="E16" s="20">
        <f t="shared" si="2"/>
        <v>8027</v>
      </c>
      <c r="F16" s="21">
        <f t="shared" si="2"/>
        <v>16534</v>
      </c>
      <c r="G16" s="20">
        <f t="shared" si="2"/>
        <v>12660</v>
      </c>
      <c r="H16" s="22">
        <f t="shared" si="2"/>
        <v>12660</v>
      </c>
      <c r="I16" s="20">
        <f t="shared" si="2"/>
        <v>14051</v>
      </c>
      <c r="J16" s="20">
        <f t="shared" si="2"/>
        <v>5366</v>
      </c>
      <c r="K16" s="20">
        <f t="shared" si="2"/>
        <v>5651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597</v>
      </c>
      <c r="E17" s="28">
        <v>2066</v>
      </c>
      <c r="F17" s="27">
        <v>11000</v>
      </c>
      <c r="G17" s="28">
        <v>6500</v>
      </c>
      <c r="H17" s="29">
        <v>6500</v>
      </c>
      <c r="I17" s="28">
        <v>8000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1532</v>
      </c>
      <c r="D18" s="33">
        <v>2482</v>
      </c>
      <c r="E18" s="33">
        <v>5510</v>
      </c>
      <c r="F18" s="32">
        <v>5041</v>
      </c>
      <c r="G18" s="33">
        <v>5730</v>
      </c>
      <c r="H18" s="34">
        <v>5730</v>
      </c>
      <c r="I18" s="33">
        <v>5529</v>
      </c>
      <c r="J18" s="33">
        <v>4944</v>
      </c>
      <c r="K18" s="34">
        <v>5206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811</v>
      </c>
      <c r="D23" s="36">
        <v>1048</v>
      </c>
      <c r="E23" s="36">
        <v>451</v>
      </c>
      <c r="F23" s="35">
        <v>493</v>
      </c>
      <c r="G23" s="36">
        <v>430</v>
      </c>
      <c r="H23" s="37">
        <v>430</v>
      </c>
      <c r="I23" s="36">
        <v>522</v>
      </c>
      <c r="J23" s="36">
        <v>422</v>
      </c>
      <c r="K23" s="37">
        <v>445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42888</v>
      </c>
      <c r="D26" s="46">
        <f t="shared" ref="D26:K26" si="3">+D4+D8+D16+D24</f>
        <v>53235</v>
      </c>
      <c r="E26" s="46">
        <f t="shared" si="3"/>
        <v>72066</v>
      </c>
      <c r="F26" s="47">
        <f t="shared" si="3"/>
        <v>80158</v>
      </c>
      <c r="G26" s="46">
        <f t="shared" si="3"/>
        <v>79358</v>
      </c>
      <c r="H26" s="48">
        <f t="shared" si="3"/>
        <v>79358</v>
      </c>
      <c r="I26" s="46">
        <f t="shared" si="3"/>
        <v>89263</v>
      </c>
      <c r="J26" s="46">
        <f t="shared" si="3"/>
        <v>89865</v>
      </c>
      <c r="K26" s="46">
        <f t="shared" si="3"/>
        <v>95874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36310</v>
      </c>
      <c r="D4" s="33">
        <v>59480</v>
      </c>
      <c r="E4" s="33">
        <v>47277</v>
      </c>
      <c r="F4" s="27">
        <v>72287</v>
      </c>
      <c r="G4" s="28">
        <v>77687</v>
      </c>
      <c r="H4" s="29">
        <v>77687</v>
      </c>
      <c r="I4" s="33">
        <v>65477</v>
      </c>
      <c r="J4" s="33">
        <v>68851</v>
      </c>
      <c r="K4" s="33">
        <v>73808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118168</v>
      </c>
      <c r="D5" s="33">
        <v>115375</v>
      </c>
      <c r="E5" s="33">
        <v>142577</v>
      </c>
      <c r="F5" s="32">
        <v>134748</v>
      </c>
      <c r="G5" s="33">
        <v>150873</v>
      </c>
      <c r="H5" s="34">
        <v>150873</v>
      </c>
      <c r="I5" s="33">
        <v>189461</v>
      </c>
      <c r="J5" s="33">
        <v>153912</v>
      </c>
      <c r="K5" s="33">
        <v>159678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148</v>
      </c>
      <c r="C6" s="33">
        <v>44664</v>
      </c>
      <c r="D6" s="33">
        <v>40904</v>
      </c>
      <c r="E6" s="33">
        <v>42475</v>
      </c>
      <c r="F6" s="32">
        <v>38602</v>
      </c>
      <c r="G6" s="33">
        <v>38052</v>
      </c>
      <c r="H6" s="34">
        <v>38052</v>
      </c>
      <c r="I6" s="33">
        <v>76281</v>
      </c>
      <c r="J6" s="33">
        <v>63091</v>
      </c>
      <c r="K6" s="33">
        <v>68090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34710</v>
      </c>
      <c r="D7" s="33">
        <v>38842</v>
      </c>
      <c r="E7" s="33">
        <v>59756</v>
      </c>
      <c r="F7" s="32">
        <v>55554</v>
      </c>
      <c r="G7" s="33">
        <v>55554</v>
      </c>
      <c r="H7" s="34">
        <v>55554</v>
      </c>
      <c r="I7" s="33">
        <v>35897</v>
      </c>
      <c r="J7" s="33">
        <v>37574</v>
      </c>
      <c r="K7" s="33">
        <v>37574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233852</v>
      </c>
      <c r="D19" s="46">
        <f t="shared" ref="D19:K19" si="1">SUM(D4:D18)</f>
        <v>254601</v>
      </c>
      <c r="E19" s="46">
        <f t="shared" si="1"/>
        <v>292085</v>
      </c>
      <c r="F19" s="47">
        <f t="shared" si="1"/>
        <v>301191</v>
      </c>
      <c r="G19" s="46">
        <f t="shared" si="1"/>
        <v>322166</v>
      </c>
      <c r="H19" s="48">
        <f t="shared" si="1"/>
        <v>322166</v>
      </c>
      <c r="I19" s="46">
        <f t="shared" si="1"/>
        <v>367116</v>
      </c>
      <c r="J19" s="46">
        <f t="shared" si="1"/>
        <v>323428</v>
      </c>
      <c r="K19" s="46">
        <f t="shared" si="1"/>
        <v>339150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157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129</v>
      </c>
      <c r="D3" s="17" t="s">
        <v>128</v>
      </c>
      <c r="E3" s="17" t="s">
        <v>127</v>
      </c>
      <c r="F3" s="173" t="s">
        <v>126</v>
      </c>
      <c r="G3" s="174"/>
      <c r="H3" s="175"/>
      <c r="I3" s="17" t="s">
        <v>125</v>
      </c>
      <c r="J3" s="17" t="s">
        <v>124</v>
      </c>
      <c r="K3" s="17" t="s">
        <v>150</v>
      </c>
    </row>
    <row r="4" spans="1:27" s="23" customFormat="1" ht="12.75" customHeight="1" x14ac:dyDescent="0.25">
      <c r="A4" s="18"/>
      <c r="B4" s="19" t="s">
        <v>6</v>
      </c>
      <c r="C4" s="20">
        <f>SUM(C5:C7)</f>
        <v>211101</v>
      </c>
      <c r="D4" s="20">
        <f t="shared" ref="D4:K4" si="0">SUM(D5:D7)</f>
        <v>212863</v>
      </c>
      <c r="E4" s="20">
        <f t="shared" si="0"/>
        <v>241048</v>
      </c>
      <c r="F4" s="21">
        <f t="shared" si="0"/>
        <v>238091</v>
      </c>
      <c r="G4" s="20">
        <f t="shared" si="0"/>
        <v>246389</v>
      </c>
      <c r="H4" s="22">
        <f t="shared" si="0"/>
        <v>246389</v>
      </c>
      <c r="I4" s="20">
        <f t="shared" si="0"/>
        <v>246557</v>
      </c>
      <c r="J4" s="20">
        <f t="shared" si="0"/>
        <v>241693</v>
      </c>
      <c r="K4" s="20">
        <f t="shared" si="0"/>
        <v>254581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71432</v>
      </c>
      <c r="D5" s="28">
        <v>82402</v>
      </c>
      <c r="E5" s="28">
        <v>72926</v>
      </c>
      <c r="F5" s="27">
        <v>78337</v>
      </c>
      <c r="G5" s="28">
        <v>77083</v>
      </c>
      <c r="H5" s="29">
        <v>77083</v>
      </c>
      <c r="I5" s="28">
        <v>98999</v>
      </c>
      <c r="J5" s="28">
        <v>94962</v>
      </c>
      <c r="K5" s="29">
        <v>99510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139669</v>
      </c>
      <c r="D6" s="33">
        <v>130461</v>
      </c>
      <c r="E6" s="33">
        <v>168122</v>
      </c>
      <c r="F6" s="32">
        <v>159754</v>
      </c>
      <c r="G6" s="33">
        <v>169306</v>
      </c>
      <c r="H6" s="34">
        <v>169306</v>
      </c>
      <c r="I6" s="33">
        <v>147558</v>
      </c>
      <c r="J6" s="33">
        <v>146731</v>
      </c>
      <c r="K6" s="34">
        <v>155071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14200</v>
      </c>
      <c r="D8" s="20">
        <f t="shared" ref="D8:K8" si="1">SUM(D9:D15)</f>
        <v>31366</v>
      </c>
      <c r="E8" s="20">
        <f t="shared" si="1"/>
        <v>38025</v>
      </c>
      <c r="F8" s="21">
        <f t="shared" si="1"/>
        <v>41720</v>
      </c>
      <c r="G8" s="20">
        <f t="shared" si="1"/>
        <v>49447</v>
      </c>
      <c r="H8" s="22">
        <f t="shared" si="1"/>
        <v>49447</v>
      </c>
      <c r="I8" s="20">
        <f t="shared" si="1"/>
        <v>90381</v>
      </c>
      <c r="J8" s="20">
        <f t="shared" si="1"/>
        <v>60830</v>
      </c>
      <c r="K8" s="20">
        <f t="shared" si="1"/>
        <v>62751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8197</v>
      </c>
      <c r="D9" s="28">
        <v>18224</v>
      </c>
      <c r="E9" s="28">
        <v>18600</v>
      </c>
      <c r="F9" s="27">
        <v>19370</v>
      </c>
      <c r="G9" s="28">
        <v>21885</v>
      </c>
      <c r="H9" s="29">
        <v>21885</v>
      </c>
      <c r="I9" s="28">
        <v>52200</v>
      </c>
      <c r="J9" s="28">
        <v>23850</v>
      </c>
      <c r="K9" s="29">
        <v>23400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6000</v>
      </c>
      <c r="D14" s="33">
        <v>8600</v>
      </c>
      <c r="E14" s="33">
        <v>18960</v>
      </c>
      <c r="F14" s="32">
        <v>21650</v>
      </c>
      <c r="G14" s="33">
        <v>26842</v>
      </c>
      <c r="H14" s="34">
        <v>26842</v>
      </c>
      <c r="I14" s="33">
        <v>36881</v>
      </c>
      <c r="J14" s="33">
        <v>35680</v>
      </c>
      <c r="K14" s="34">
        <v>37951</v>
      </c>
    </row>
    <row r="15" spans="1:27" s="14" customFormat="1" ht="12.75" customHeight="1" x14ac:dyDescent="0.25">
      <c r="A15" s="25"/>
      <c r="B15" s="26" t="s">
        <v>20</v>
      </c>
      <c r="C15" s="35">
        <v>3</v>
      </c>
      <c r="D15" s="36">
        <v>4542</v>
      </c>
      <c r="E15" s="36">
        <v>465</v>
      </c>
      <c r="F15" s="35">
        <v>700</v>
      </c>
      <c r="G15" s="36">
        <v>720</v>
      </c>
      <c r="H15" s="37">
        <v>720</v>
      </c>
      <c r="I15" s="36">
        <v>1300</v>
      </c>
      <c r="J15" s="36">
        <v>1300</v>
      </c>
      <c r="K15" s="37">
        <v>1400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8551</v>
      </c>
      <c r="D16" s="20">
        <f t="shared" ref="D16:K16" si="2">SUM(D17:D23)</f>
        <v>10343</v>
      </c>
      <c r="E16" s="20">
        <f t="shared" si="2"/>
        <v>13012</v>
      </c>
      <c r="F16" s="21">
        <f t="shared" si="2"/>
        <v>21380</v>
      </c>
      <c r="G16" s="20">
        <f t="shared" si="2"/>
        <v>26330</v>
      </c>
      <c r="H16" s="22">
        <f t="shared" si="2"/>
        <v>26330</v>
      </c>
      <c r="I16" s="20">
        <f t="shared" si="2"/>
        <v>30178</v>
      </c>
      <c r="J16" s="20">
        <f t="shared" si="2"/>
        <v>20905</v>
      </c>
      <c r="K16" s="20">
        <f t="shared" si="2"/>
        <v>21818</v>
      </c>
    </row>
    <row r="17" spans="1:11" s="14" customFormat="1" ht="12.75" customHeight="1" x14ac:dyDescent="0.25">
      <c r="A17" s="25"/>
      <c r="B17" s="26" t="s">
        <v>22</v>
      </c>
      <c r="C17" s="27">
        <v>8400</v>
      </c>
      <c r="D17" s="28">
        <v>10343</v>
      </c>
      <c r="E17" s="28">
        <v>13012</v>
      </c>
      <c r="F17" s="27">
        <v>21380</v>
      </c>
      <c r="G17" s="28">
        <v>26330</v>
      </c>
      <c r="H17" s="29">
        <v>26330</v>
      </c>
      <c r="I17" s="28">
        <v>30178</v>
      </c>
      <c r="J17" s="28">
        <v>20905</v>
      </c>
      <c r="K17" s="29">
        <v>21818</v>
      </c>
    </row>
    <row r="18" spans="1:11" s="14" customFormat="1" ht="12.75" customHeight="1" x14ac:dyDescent="0.25">
      <c r="A18" s="25"/>
      <c r="B18" s="26" t="s">
        <v>23</v>
      </c>
      <c r="C18" s="32">
        <v>50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101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29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233852</v>
      </c>
      <c r="D26" s="46">
        <f t="shared" ref="D26:K26" si="3">+D4+D8+D16+D24</f>
        <v>254601</v>
      </c>
      <c r="E26" s="46">
        <f t="shared" si="3"/>
        <v>292085</v>
      </c>
      <c r="F26" s="47">
        <f t="shared" si="3"/>
        <v>301191</v>
      </c>
      <c r="G26" s="46">
        <f t="shared" si="3"/>
        <v>322166</v>
      </c>
      <c r="H26" s="48">
        <f t="shared" si="3"/>
        <v>322166</v>
      </c>
      <c r="I26" s="46">
        <f t="shared" si="3"/>
        <v>367116</v>
      </c>
      <c r="J26" s="46">
        <f t="shared" si="3"/>
        <v>323428</v>
      </c>
      <c r="K26" s="46">
        <f t="shared" si="3"/>
        <v>339150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126</v>
      </c>
      <c r="I3" s="174"/>
      <c r="J3" s="175"/>
      <c r="K3" s="17" t="s">
        <v>125</v>
      </c>
      <c r="L3" s="17" t="s">
        <v>124</v>
      </c>
      <c r="M3" s="17" t="s">
        <v>150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49</v>
      </c>
      <c r="F9" s="72">
        <f t="shared" ref="F9:M9" si="1">F10+F19</f>
        <v>77</v>
      </c>
      <c r="G9" s="72">
        <f t="shared" si="1"/>
        <v>38</v>
      </c>
      <c r="H9" s="73">
        <f t="shared" si="1"/>
        <v>70</v>
      </c>
      <c r="I9" s="72">
        <f t="shared" si="1"/>
        <v>70</v>
      </c>
      <c r="J9" s="74">
        <f t="shared" si="1"/>
        <v>218</v>
      </c>
      <c r="K9" s="72">
        <f t="shared" si="1"/>
        <v>75</v>
      </c>
      <c r="L9" s="72">
        <f t="shared" si="1"/>
        <v>80</v>
      </c>
      <c r="M9" s="72">
        <f t="shared" si="1"/>
        <v>85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49</v>
      </c>
      <c r="F10" s="100">
        <f t="shared" ref="F10:M10" si="2">SUM(F11:F13)</f>
        <v>77</v>
      </c>
      <c r="G10" s="100">
        <f t="shared" si="2"/>
        <v>38</v>
      </c>
      <c r="H10" s="101">
        <f t="shared" si="2"/>
        <v>70</v>
      </c>
      <c r="I10" s="100">
        <f t="shared" si="2"/>
        <v>70</v>
      </c>
      <c r="J10" s="102">
        <f t="shared" si="2"/>
        <v>218</v>
      </c>
      <c r="K10" s="100">
        <f t="shared" si="2"/>
        <v>75</v>
      </c>
      <c r="L10" s="100">
        <f t="shared" si="2"/>
        <v>80</v>
      </c>
      <c r="M10" s="100">
        <f t="shared" si="2"/>
        <v>85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49</v>
      </c>
      <c r="F13" s="86">
        <v>77</v>
      </c>
      <c r="G13" s="86">
        <v>38</v>
      </c>
      <c r="H13" s="87">
        <v>70</v>
      </c>
      <c r="I13" s="86">
        <v>70</v>
      </c>
      <c r="J13" s="88">
        <v>218</v>
      </c>
      <c r="K13" s="86">
        <v>75</v>
      </c>
      <c r="L13" s="86">
        <v>80</v>
      </c>
      <c r="M13" s="86">
        <v>85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16</v>
      </c>
      <c r="F15" s="79">
        <v>41</v>
      </c>
      <c r="G15" s="79">
        <v>0</v>
      </c>
      <c r="H15" s="80">
        <v>28</v>
      </c>
      <c r="I15" s="79">
        <v>28</v>
      </c>
      <c r="J15" s="81">
        <v>176</v>
      </c>
      <c r="K15" s="79">
        <v>30</v>
      </c>
      <c r="L15" s="79">
        <v>32</v>
      </c>
      <c r="M15" s="81">
        <v>34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33</v>
      </c>
      <c r="F16" s="86">
        <v>36</v>
      </c>
      <c r="G16" s="86">
        <v>38</v>
      </c>
      <c r="H16" s="87">
        <v>42</v>
      </c>
      <c r="I16" s="86">
        <v>42</v>
      </c>
      <c r="J16" s="88">
        <v>42</v>
      </c>
      <c r="K16" s="86">
        <v>45</v>
      </c>
      <c r="L16" s="86">
        <v>48</v>
      </c>
      <c r="M16" s="88">
        <v>51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239</v>
      </c>
      <c r="G36" s="72">
        <f t="shared" si="5"/>
        <v>371</v>
      </c>
      <c r="H36" s="73">
        <f t="shared" si="5"/>
        <v>0</v>
      </c>
      <c r="I36" s="72">
        <f t="shared" si="5"/>
        <v>0</v>
      </c>
      <c r="J36" s="74">
        <f t="shared" si="5"/>
        <v>384</v>
      </c>
      <c r="K36" s="72">
        <f t="shared" si="5"/>
        <v>170</v>
      </c>
      <c r="L36" s="72">
        <f t="shared" si="5"/>
        <v>190</v>
      </c>
      <c r="M36" s="72">
        <f t="shared" si="5"/>
        <v>200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239</v>
      </c>
      <c r="G38" s="93">
        <v>371</v>
      </c>
      <c r="H38" s="94">
        <v>0</v>
      </c>
      <c r="I38" s="93">
        <v>0</v>
      </c>
      <c r="J38" s="95">
        <v>384</v>
      </c>
      <c r="K38" s="93">
        <v>170</v>
      </c>
      <c r="L38" s="93">
        <v>190</v>
      </c>
      <c r="M38" s="93">
        <v>200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118</v>
      </c>
      <c r="F39" s="72">
        <v>78</v>
      </c>
      <c r="G39" s="72">
        <v>103</v>
      </c>
      <c r="H39" s="73">
        <v>30</v>
      </c>
      <c r="I39" s="72">
        <v>30</v>
      </c>
      <c r="J39" s="74">
        <v>100</v>
      </c>
      <c r="K39" s="72">
        <v>30</v>
      </c>
      <c r="L39" s="72">
        <v>30</v>
      </c>
      <c r="M39" s="72">
        <v>31.589999999999996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167</v>
      </c>
      <c r="F40" s="46">
        <f t="shared" ref="F40:M40" si="6">F4+F9+F21+F29+F31+F36+F39</f>
        <v>394</v>
      </c>
      <c r="G40" s="46">
        <f t="shared" si="6"/>
        <v>512</v>
      </c>
      <c r="H40" s="47">
        <f t="shared" si="6"/>
        <v>100</v>
      </c>
      <c r="I40" s="46">
        <f t="shared" si="6"/>
        <v>100</v>
      </c>
      <c r="J40" s="48">
        <f t="shared" si="6"/>
        <v>702</v>
      </c>
      <c r="K40" s="46">
        <f t="shared" si="6"/>
        <v>275</v>
      </c>
      <c r="L40" s="46">
        <f t="shared" si="6"/>
        <v>300</v>
      </c>
      <c r="M40" s="46">
        <f t="shared" si="6"/>
        <v>316.58999999999997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129</v>
      </c>
      <c r="F3" s="17" t="s">
        <v>128</v>
      </c>
      <c r="G3" s="17" t="s">
        <v>127</v>
      </c>
      <c r="H3" s="173" t="s">
        <v>126</v>
      </c>
      <c r="I3" s="174"/>
      <c r="J3" s="175"/>
      <c r="K3" s="17" t="s">
        <v>125</v>
      </c>
      <c r="L3" s="17" t="s">
        <v>124</v>
      </c>
      <c r="M3" s="17" t="s">
        <v>150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251568</v>
      </c>
      <c r="F4" s="72">
        <f t="shared" ref="F4:M4" si="0">F5+F8+F47</f>
        <v>261827</v>
      </c>
      <c r="G4" s="72">
        <f t="shared" si="0"/>
        <v>304932</v>
      </c>
      <c r="H4" s="73">
        <f t="shared" si="0"/>
        <v>301578</v>
      </c>
      <c r="I4" s="72">
        <f t="shared" si="0"/>
        <v>312733</v>
      </c>
      <c r="J4" s="74">
        <f t="shared" si="0"/>
        <v>312733</v>
      </c>
      <c r="K4" s="72">
        <f t="shared" si="0"/>
        <v>321623</v>
      </c>
      <c r="L4" s="72">
        <f t="shared" si="0"/>
        <v>326039</v>
      </c>
      <c r="M4" s="72">
        <f t="shared" si="0"/>
        <v>344643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88733</v>
      </c>
      <c r="F5" s="100">
        <f t="shared" ref="F5:M5" si="1">SUM(F6:F7)</f>
        <v>101013</v>
      </c>
      <c r="G5" s="100">
        <f t="shared" si="1"/>
        <v>96494</v>
      </c>
      <c r="H5" s="101">
        <f t="shared" si="1"/>
        <v>108345</v>
      </c>
      <c r="I5" s="100">
        <f t="shared" si="1"/>
        <v>103971</v>
      </c>
      <c r="J5" s="102">
        <f t="shared" si="1"/>
        <v>103971</v>
      </c>
      <c r="K5" s="100">
        <f t="shared" si="1"/>
        <v>134776</v>
      </c>
      <c r="L5" s="100">
        <f t="shared" si="1"/>
        <v>133554</v>
      </c>
      <c r="M5" s="100">
        <f t="shared" si="1"/>
        <v>140228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81054</v>
      </c>
      <c r="F6" s="79">
        <v>92580</v>
      </c>
      <c r="G6" s="79">
        <v>87999</v>
      </c>
      <c r="H6" s="80">
        <v>87515</v>
      </c>
      <c r="I6" s="79">
        <v>83906</v>
      </c>
      <c r="J6" s="81">
        <v>83906</v>
      </c>
      <c r="K6" s="79">
        <v>108098</v>
      </c>
      <c r="L6" s="79">
        <v>111187</v>
      </c>
      <c r="M6" s="79">
        <v>116309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7679</v>
      </c>
      <c r="F7" s="93">
        <v>8433</v>
      </c>
      <c r="G7" s="93">
        <v>8495</v>
      </c>
      <c r="H7" s="94">
        <v>20830</v>
      </c>
      <c r="I7" s="93">
        <v>20065</v>
      </c>
      <c r="J7" s="95">
        <v>20065</v>
      </c>
      <c r="K7" s="93">
        <v>26678</v>
      </c>
      <c r="L7" s="93">
        <v>22367</v>
      </c>
      <c r="M7" s="93">
        <v>23919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162835</v>
      </c>
      <c r="F8" s="100">
        <f t="shared" ref="F8:M8" si="2">SUM(F9:F46)</f>
        <v>160814</v>
      </c>
      <c r="G8" s="100">
        <f t="shared" si="2"/>
        <v>208438</v>
      </c>
      <c r="H8" s="101">
        <f t="shared" si="2"/>
        <v>193233</v>
      </c>
      <c r="I8" s="100">
        <f t="shared" si="2"/>
        <v>208762</v>
      </c>
      <c r="J8" s="102">
        <f t="shared" si="2"/>
        <v>208762</v>
      </c>
      <c r="K8" s="100">
        <f t="shared" si="2"/>
        <v>186847</v>
      </c>
      <c r="L8" s="100">
        <f t="shared" si="2"/>
        <v>192485</v>
      </c>
      <c r="M8" s="100">
        <f t="shared" si="2"/>
        <v>204415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21</v>
      </c>
      <c r="F9" s="79">
        <v>26</v>
      </c>
      <c r="G9" s="79">
        <v>35</v>
      </c>
      <c r="H9" s="80">
        <v>80</v>
      </c>
      <c r="I9" s="79">
        <v>46</v>
      </c>
      <c r="J9" s="81">
        <v>46</v>
      </c>
      <c r="K9" s="79">
        <v>65</v>
      </c>
      <c r="L9" s="79">
        <v>85</v>
      </c>
      <c r="M9" s="79">
        <v>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992</v>
      </c>
      <c r="F10" s="86">
        <v>2593</v>
      </c>
      <c r="G10" s="86">
        <v>2809</v>
      </c>
      <c r="H10" s="87">
        <v>3156</v>
      </c>
      <c r="I10" s="86">
        <v>1874</v>
      </c>
      <c r="J10" s="88">
        <v>1552</v>
      </c>
      <c r="K10" s="86">
        <v>1575</v>
      </c>
      <c r="L10" s="86">
        <v>1638</v>
      </c>
      <c r="M10" s="86">
        <v>2031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162</v>
      </c>
      <c r="F11" s="86">
        <v>104</v>
      </c>
      <c r="G11" s="86">
        <v>327</v>
      </c>
      <c r="H11" s="87">
        <v>1405</v>
      </c>
      <c r="I11" s="86">
        <v>1187</v>
      </c>
      <c r="J11" s="88">
        <v>1187</v>
      </c>
      <c r="K11" s="86">
        <v>1108</v>
      </c>
      <c r="L11" s="86">
        <v>1598</v>
      </c>
      <c r="M11" s="86">
        <v>1694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1284</v>
      </c>
      <c r="F12" s="86">
        <v>1494</v>
      </c>
      <c r="G12" s="86">
        <v>2378</v>
      </c>
      <c r="H12" s="87">
        <v>2340</v>
      </c>
      <c r="I12" s="86">
        <v>2340</v>
      </c>
      <c r="J12" s="88">
        <v>2340</v>
      </c>
      <c r="K12" s="86">
        <v>2340</v>
      </c>
      <c r="L12" s="86">
        <v>2492</v>
      </c>
      <c r="M12" s="86">
        <v>2623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83</v>
      </c>
      <c r="F13" s="86">
        <v>83</v>
      </c>
      <c r="G13" s="86">
        <v>157</v>
      </c>
      <c r="H13" s="87">
        <v>420</v>
      </c>
      <c r="I13" s="86">
        <v>220</v>
      </c>
      <c r="J13" s="88">
        <v>220</v>
      </c>
      <c r="K13" s="86">
        <v>445</v>
      </c>
      <c r="L13" s="86">
        <v>466</v>
      </c>
      <c r="M13" s="86">
        <v>491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8418</v>
      </c>
      <c r="F14" s="86">
        <v>8412</v>
      </c>
      <c r="G14" s="86">
        <v>8835</v>
      </c>
      <c r="H14" s="87">
        <v>15983</v>
      </c>
      <c r="I14" s="86">
        <v>16299</v>
      </c>
      <c r="J14" s="88">
        <v>16299</v>
      </c>
      <c r="K14" s="86">
        <v>12333</v>
      </c>
      <c r="L14" s="86">
        <v>13688</v>
      </c>
      <c r="M14" s="86">
        <v>14008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2499</v>
      </c>
      <c r="F15" s="86">
        <v>2765</v>
      </c>
      <c r="G15" s="86">
        <v>2655</v>
      </c>
      <c r="H15" s="87">
        <v>2209</v>
      </c>
      <c r="I15" s="86">
        <v>3027</v>
      </c>
      <c r="J15" s="88">
        <v>3027</v>
      </c>
      <c r="K15" s="86">
        <v>3054</v>
      </c>
      <c r="L15" s="86">
        <v>4431</v>
      </c>
      <c r="M15" s="86">
        <v>4529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4072</v>
      </c>
      <c r="F16" s="86">
        <v>4062</v>
      </c>
      <c r="G16" s="86">
        <v>5553</v>
      </c>
      <c r="H16" s="87">
        <v>3107</v>
      </c>
      <c r="I16" s="86">
        <v>4941</v>
      </c>
      <c r="J16" s="88">
        <v>4941</v>
      </c>
      <c r="K16" s="86">
        <v>3429</v>
      </c>
      <c r="L16" s="86">
        <v>3822</v>
      </c>
      <c r="M16" s="86">
        <v>4216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2602</v>
      </c>
      <c r="F17" s="86">
        <v>4589</v>
      </c>
      <c r="G17" s="86">
        <v>5270</v>
      </c>
      <c r="H17" s="87">
        <v>8410</v>
      </c>
      <c r="I17" s="86">
        <v>10492</v>
      </c>
      <c r="J17" s="88">
        <v>8762</v>
      </c>
      <c r="K17" s="86">
        <v>9611</v>
      </c>
      <c r="L17" s="86">
        <v>10402</v>
      </c>
      <c r="M17" s="86">
        <v>11591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40</v>
      </c>
      <c r="F21" s="86">
        <v>19</v>
      </c>
      <c r="G21" s="86">
        <v>513</v>
      </c>
      <c r="H21" s="87">
        <v>545</v>
      </c>
      <c r="I21" s="86">
        <v>387</v>
      </c>
      <c r="J21" s="88">
        <v>387</v>
      </c>
      <c r="K21" s="86">
        <v>446</v>
      </c>
      <c r="L21" s="86">
        <v>432</v>
      </c>
      <c r="M21" s="86">
        <v>446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3499</v>
      </c>
      <c r="F22" s="86">
        <v>4259</v>
      </c>
      <c r="G22" s="86">
        <v>1749</v>
      </c>
      <c r="H22" s="87">
        <v>8992</v>
      </c>
      <c r="I22" s="86">
        <v>1231</v>
      </c>
      <c r="J22" s="88">
        <v>2341</v>
      </c>
      <c r="K22" s="86">
        <v>1315</v>
      </c>
      <c r="L22" s="86">
        <v>1356</v>
      </c>
      <c r="M22" s="86">
        <v>1375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605</v>
      </c>
      <c r="F23" s="86">
        <v>1155</v>
      </c>
      <c r="G23" s="86">
        <v>4231</v>
      </c>
      <c r="H23" s="87">
        <v>775</v>
      </c>
      <c r="I23" s="86">
        <v>5529</v>
      </c>
      <c r="J23" s="88">
        <v>5213</v>
      </c>
      <c r="K23" s="86">
        <v>1357</v>
      </c>
      <c r="L23" s="86">
        <v>1414</v>
      </c>
      <c r="M23" s="86">
        <v>1699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1132</v>
      </c>
      <c r="F25" s="86">
        <v>1394</v>
      </c>
      <c r="G25" s="86">
        <v>1621</v>
      </c>
      <c r="H25" s="87">
        <v>1843</v>
      </c>
      <c r="I25" s="86">
        <v>2628</v>
      </c>
      <c r="J25" s="88">
        <v>2628</v>
      </c>
      <c r="K25" s="86">
        <v>2729</v>
      </c>
      <c r="L25" s="86">
        <v>3365</v>
      </c>
      <c r="M25" s="86">
        <v>3580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63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58840</v>
      </c>
      <c r="F37" s="86">
        <v>22733</v>
      </c>
      <c r="G37" s="86">
        <v>36192</v>
      </c>
      <c r="H37" s="87">
        <v>34078</v>
      </c>
      <c r="I37" s="86">
        <v>35965</v>
      </c>
      <c r="J37" s="88">
        <v>35903</v>
      </c>
      <c r="K37" s="86">
        <v>31605</v>
      </c>
      <c r="L37" s="86">
        <v>27879</v>
      </c>
      <c r="M37" s="86">
        <v>28266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1535</v>
      </c>
      <c r="F38" s="86">
        <v>2209</v>
      </c>
      <c r="G38" s="86">
        <v>3148</v>
      </c>
      <c r="H38" s="87">
        <v>3780</v>
      </c>
      <c r="I38" s="86">
        <v>3966</v>
      </c>
      <c r="J38" s="88">
        <v>3082</v>
      </c>
      <c r="K38" s="86">
        <v>3515</v>
      </c>
      <c r="L38" s="86">
        <v>3778</v>
      </c>
      <c r="M38" s="86">
        <v>3976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5031</v>
      </c>
      <c r="F39" s="86">
        <v>7441</v>
      </c>
      <c r="G39" s="86">
        <v>5898</v>
      </c>
      <c r="H39" s="87">
        <v>4813</v>
      </c>
      <c r="I39" s="86">
        <v>5445</v>
      </c>
      <c r="J39" s="88">
        <v>5445</v>
      </c>
      <c r="K39" s="86">
        <v>2901</v>
      </c>
      <c r="L39" s="86">
        <v>4726</v>
      </c>
      <c r="M39" s="86">
        <v>4791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2859</v>
      </c>
      <c r="F40" s="86">
        <v>2953</v>
      </c>
      <c r="G40" s="86">
        <v>3166</v>
      </c>
      <c r="H40" s="87">
        <v>2789</v>
      </c>
      <c r="I40" s="86">
        <v>3410</v>
      </c>
      <c r="J40" s="88">
        <v>3410</v>
      </c>
      <c r="K40" s="86">
        <v>4048</v>
      </c>
      <c r="L40" s="86">
        <v>4571</v>
      </c>
      <c r="M40" s="86">
        <v>4934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10725</v>
      </c>
      <c r="F41" s="86">
        <v>13055</v>
      </c>
      <c r="G41" s="86">
        <v>19073</v>
      </c>
      <c r="H41" s="87">
        <v>19218</v>
      </c>
      <c r="I41" s="86">
        <v>19158</v>
      </c>
      <c r="J41" s="88">
        <v>19320</v>
      </c>
      <c r="K41" s="86">
        <v>13709</v>
      </c>
      <c r="L41" s="86">
        <v>13711</v>
      </c>
      <c r="M41" s="86">
        <v>14154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6869</v>
      </c>
      <c r="F42" s="86">
        <v>8350</v>
      </c>
      <c r="G42" s="86">
        <v>9865</v>
      </c>
      <c r="H42" s="87">
        <v>10552</v>
      </c>
      <c r="I42" s="86">
        <v>8916</v>
      </c>
      <c r="J42" s="88">
        <v>11072</v>
      </c>
      <c r="K42" s="86">
        <v>11383</v>
      </c>
      <c r="L42" s="86">
        <v>11617</v>
      </c>
      <c r="M42" s="86">
        <v>12336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4419</v>
      </c>
      <c r="F43" s="86">
        <v>3336</v>
      </c>
      <c r="G43" s="86">
        <v>2907</v>
      </c>
      <c r="H43" s="87">
        <v>5886</v>
      </c>
      <c r="I43" s="86">
        <v>5678</v>
      </c>
      <c r="J43" s="88">
        <v>5678</v>
      </c>
      <c r="K43" s="86">
        <v>3183</v>
      </c>
      <c r="L43" s="86">
        <v>3360</v>
      </c>
      <c r="M43" s="86">
        <v>3553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872</v>
      </c>
      <c r="F44" s="86">
        <v>1349</v>
      </c>
      <c r="G44" s="86">
        <v>2931</v>
      </c>
      <c r="H44" s="87">
        <v>3512</v>
      </c>
      <c r="I44" s="86">
        <v>1707</v>
      </c>
      <c r="J44" s="88">
        <v>2042</v>
      </c>
      <c r="K44" s="86">
        <v>903</v>
      </c>
      <c r="L44" s="86">
        <v>1590</v>
      </c>
      <c r="M44" s="86">
        <v>1675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46276</v>
      </c>
      <c r="F45" s="86">
        <v>68433</v>
      </c>
      <c r="G45" s="86">
        <v>89125</v>
      </c>
      <c r="H45" s="87">
        <v>59340</v>
      </c>
      <c r="I45" s="86">
        <v>74316</v>
      </c>
      <c r="J45" s="88">
        <v>73804</v>
      </c>
      <c r="K45" s="86">
        <v>75793</v>
      </c>
      <c r="L45" s="86">
        <v>76064</v>
      </c>
      <c r="M45" s="86">
        <v>82352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14278</v>
      </c>
      <c r="F51" s="72">
        <f t="shared" ref="F51:M51" si="4">F52+F59+F62+F63+F64+F72+F73</f>
        <v>31510</v>
      </c>
      <c r="G51" s="72">
        <f t="shared" si="4"/>
        <v>38180</v>
      </c>
      <c r="H51" s="73">
        <f t="shared" si="4"/>
        <v>41857</v>
      </c>
      <c r="I51" s="72">
        <f t="shared" si="4"/>
        <v>49801</v>
      </c>
      <c r="J51" s="74">
        <f t="shared" si="4"/>
        <v>49801</v>
      </c>
      <c r="K51" s="72">
        <f t="shared" si="4"/>
        <v>90527</v>
      </c>
      <c r="L51" s="72">
        <f t="shared" si="4"/>
        <v>60983</v>
      </c>
      <c r="M51" s="72">
        <f t="shared" si="4"/>
        <v>62912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8205</v>
      </c>
      <c r="F52" s="79">
        <f t="shared" ref="F52:M52" si="5">F53+F56</f>
        <v>18240</v>
      </c>
      <c r="G52" s="79">
        <f t="shared" si="5"/>
        <v>18610</v>
      </c>
      <c r="H52" s="80">
        <f t="shared" si="5"/>
        <v>19389</v>
      </c>
      <c r="I52" s="79">
        <f t="shared" si="5"/>
        <v>21904</v>
      </c>
      <c r="J52" s="81">
        <f t="shared" si="5"/>
        <v>21904</v>
      </c>
      <c r="K52" s="79">
        <f t="shared" si="5"/>
        <v>52221</v>
      </c>
      <c r="L52" s="79">
        <f t="shared" si="5"/>
        <v>23872</v>
      </c>
      <c r="M52" s="79">
        <f t="shared" si="5"/>
        <v>23423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8</v>
      </c>
      <c r="F53" s="93">
        <f t="shared" ref="F53:M53" si="6">SUM(F54:F55)</f>
        <v>16</v>
      </c>
      <c r="G53" s="93">
        <f t="shared" si="6"/>
        <v>10</v>
      </c>
      <c r="H53" s="94">
        <f t="shared" si="6"/>
        <v>19</v>
      </c>
      <c r="I53" s="93">
        <f t="shared" si="6"/>
        <v>19</v>
      </c>
      <c r="J53" s="95">
        <f t="shared" si="6"/>
        <v>19</v>
      </c>
      <c r="K53" s="93">
        <f t="shared" si="6"/>
        <v>21</v>
      </c>
      <c r="L53" s="93">
        <f t="shared" si="6"/>
        <v>22</v>
      </c>
      <c r="M53" s="93">
        <f t="shared" si="6"/>
        <v>23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8</v>
      </c>
      <c r="F55" s="93">
        <v>16</v>
      </c>
      <c r="G55" s="93">
        <v>10</v>
      </c>
      <c r="H55" s="94">
        <v>19</v>
      </c>
      <c r="I55" s="93">
        <v>19</v>
      </c>
      <c r="J55" s="95">
        <v>19</v>
      </c>
      <c r="K55" s="93">
        <v>21</v>
      </c>
      <c r="L55" s="93">
        <v>22</v>
      </c>
      <c r="M55" s="93">
        <v>23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8197</v>
      </c>
      <c r="F56" s="100">
        <f t="shared" ref="F56:M56" si="7">SUM(F57:F58)</f>
        <v>18224</v>
      </c>
      <c r="G56" s="100">
        <f t="shared" si="7"/>
        <v>18600</v>
      </c>
      <c r="H56" s="101">
        <f t="shared" si="7"/>
        <v>19370</v>
      </c>
      <c r="I56" s="100">
        <f t="shared" si="7"/>
        <v>21885</v>
      </c>
      <c r="J56" s="102">
        <f t="shared" si="7"/>
        <v>21885</v>
      </c>
      <c r="K56" s="100">
        <f t="shared" si="7"/>
        <v>52200</v>
      </c>
      <c r="L56" s="100">
        <f t="shared" si="7"/>
        <v>23850</v>
      </c>
      <c r="M56" s="100">
        <f t="shared" si="7"/>
        <v>23400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8197</v>
      </c>
      <c r="F57" s="79">
        <v>18224</v>
      </c>
      <c r="G57" s="79">
        <v>18600</v>
      </c>
      <c r="H57" s="80">
        <v>19370</v>
      </c>
      <c r="I57" s="79">
        <v>21885</v>
      </c>
      <c r="J57" s="81">
        <v>21885</v>
      </c>
      <c r="K57" s="79">
        <v>52200</v>
      </c>
      <c r="L57" s="79">
        <v>23850</v>
      </c>
      <c r="M57" s="79">
        <v>23400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70</v>
      </c>
      <c r="F59" s="100">
        <f t="shared" ref="F59:M59" si="8">SUM(F60:F61)</f>
        <v>89</v>
      </c>
      <c r="G59" s="100">
        <f t="shared" si="8"/>
        <v>101</v>
      </c>
      <c r="H59" s="101">
        <f t="shared" si="8"/>
        <v>118</v>
      </c>
      <c r="I59" s="100">
        <f t="shared" si="8"/>
        <v>96</v>
      </c>
      <c r="J59" s="102">
        <f t="shared" si="8"/>
        <v>96</v>
      </c>
      <c r="K59" s="100">
        <f t="shared" si="8"/>
        <v>125</v>
      </c>
      <c r="L59" s="100">
        <f t="shared" si="8"/>
        <v>131</v>
      </c>
      <c r="M59" s="100">
        <f t="shared" si="8"/>
        <v>138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70</v>
      </c>
      <c r="F61" s="93">
        <v>89</v>
      </c>
      <c r="G61" s="93">
        <v>101</v>
      </c>
      <c r="H61" s="94">
        <v>118</v>
      </c>
      <c r="I61" s="93">
        <v>96</v>
      </c>
      <c r="J61" s="95">
        <v>96</v>
      </c>
      <c r="K61" s="93">
        <v>125</v>
      </c>
      <c r="L61" s="93">
        <v>131</v>
      </c>
      <c r="M61" s="93">
        <v>138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6000</v>
      </c>
      <c r="F72" s="86">
        <v>8600</v>
      </c>
      <c r="G72" s="86">
        <v>18960</v>
      </c>
      <c r="H72" s="87">
        <v>21650</v>
      </c>
      <c r="I72" s="86">
        <v>26842</v>
      </c>
      <c r="J72" s="88">
        <v>26842</v>
      </c>
      <c r="K72" s="86">
        <v>36881</v>
      </c>
      <c r="L72" s="86">
        <v>35680</v>
      </c>
      <c r="M72" s="86">
        <v>37951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</v>
      </c>
      <c r="F73" s="86">
        <f t="shared" ref="F73:M73" si="12">SUM(F74:F75)</f>
        <v>4581</v>
      </c>
      <c r="G73" s="86">
        <f t="shared" si="12"/>
        <v>509</v>
      </c>
      <c r="H73" s="87">
        <f t="shared" si="12"/>
        <v>700</v>
      </c>
      <c r="I73" s="86">
        <f t="shared" si="12"/>
        <v>959</v>
      </c>
      <c r="J73" s="88">
        <f t="shared" si="12"/>
        <v>959</v>
      </c>
      <c r="K73" s="86">
        <f t="shared" si="12"/>
        <v>1300</v>
      </c>
      <c r="L73" s="86">
        <f t="shared" si="12"/>
        <v>1300</v>
      </c>
      <c r="M73" s="86">
        <f t="shared" si="12"/>
        <v>1400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</v>
      </c>
      <c r="F74" s="79">
        <v>1581</v>
      </c>
      <c r="G74" s="79">
        <v>131</v>
      </c>
      <c r="H74" s="80">
        <v>0</v>
      </c>
      <c r="I74" s="79">
        <v>259</v>
      </c>
      <c r="J74" s="81">
        <v>259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3000</v>
      </c>
      <c r="G75" s="93">
        <v>378</v>
      </c>
      <c r="H75" s="94">
        <v>700</v>
      </c>
      <c r="I75" s="93">
        <v>700</v>
      </c>
      <c r="J75" s="95">
        <v>700</v>
      </c>
      <c r="K75" s="93">
        <v>1300</v>
      </c>
      <c r="L75" s="93">
        <v>1300</v>
      </c>
      <c r="M75" s="93">
        <v>1400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10894</v>
      </c>
      <c r="F77" s="72">
        <f t="shared" ref="F77:M77" si="13">F78+F81+F84+F85+F86+F87+F88</f>
        <v>14470</v>
      </c>
      <c r="G77" s="72">
        <f t="shared" si="13"/>
        <v>21039</v>
      </c>
      <c r="H77" s="73">
        <f t="shared" si="13"/>
        <v>37914</v>
      </c>
      <c r="I77" s="72">
        <f t="shared" si="13"/>
        <v>38990</v>
      </c>
      <c r="J77" s="74">
        <f t="shared" si="13"/>
        <v>38990</v>
      </c>
      <c r="K77" s="72">
        <f t="shared" si="13"/>
        <v>44229</v>
      </c>
      <c r="L77" s="72">
        <f t="shared" si="13"/>
        <v>26271</v>
      </c>
      <c r="M77" s="72">
        <f t="shared" si="13"/>
        <v>27469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8400</v>
      </c>
      <c r="F78" s="100">
        <f t="shared" ref="F78:M78" si="14">SUM(F79:F80)</f>
        <v>10940</v>
      </c>
      <c r="G78" s="100">
        <f t="shared" si="14"/>
        <v>15078</v>
      </c>
      <c r="H78" s="101">
        <f t="shared" si="14"/>
        <v>32380</v>
      </c>
      <c r="I78" s="100">
        <f t="shared" si="14"/>
        <v>32830</v>
      </c>
      <c r="J78" s="102">
        <f t="shared" si="14"/>
        <v>32830</v>
      </c>
      <c r="K78" s="100">
        <f t="shared" si="14"/>
        <v>38178</v>
      </c>
      <c r="L78" s="100">
        <f t="shared" si="14"/>
        <v>20905</v>
      </c>
      <c r="M78" s="100">
        <f t="shared" si="14"/>
        <v>21818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597</v>
      </c>
      <c r="G79" s="79">
        <v>2066</v>
      </c>
      <c r="H79" s="80">
        <v>11000</v>
      </c>
      <c r="I79" s="79">
        <v>11450</v>
      </c>
      <c r="J79" s="81">
        <v>11450</v>
      </c>
      <c r="K79" s="79">
        <v>8000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8400</v>
      </c>
      <c r="F80" s="93">
        <v>10343</v>
      </c>
      <c r="G80" s="93">
        <v>13012</v>
      </c>
      <c r="H80" s="94">
        <v>21380</v>
      </c>
      <c r="I80" s="93">
        <v>21380</v>
      </c>
      <c r="J80" s="95">
        <v>21380</v>
      </c>
      <c r="K80" s="93">
        <v>30178</v>
      </c>
      <c r="L80" s="93">
        <v>20905</v>
      </c>
      <c r="M80" s="93">
        <v>21818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1582</v>
      </c>
      <c r="F81" s="86">
        <f t="shared" ref="F81:M81" si="15">SUM(F82:F83)</f>
        <v>2482</v>
      </c>
      <c r="G81" s="86">
        <f t="shared" si="15"/>
        <v>5510</v>
      </c>
      <c r="H81" s="87">
        <f t="shared" si="15"/>
        <v>5041</v>
      </c>
      <c r="I81" s="86">
        <f t="shared" si="15"/>
        <v>5730</v>
      </c>
      <c r="J81" s="88">
        <f t="shared" si="15"/>
        <v>5730</v>
      </c>
      <c r="K81" s="86">
        <f t="shared" si="15"/>
        <v>5529</v>
      </c>
      <c r="L81" s="86">
        <f t="shared" si="15"/>
        <v>4944</v>
      </c>
      <c r="M81" s="86">
        <f t="shared" si="15"/>
        <v>5206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152</v>
      </c>
      <c r="F82" s="79">
        <v>1285</v>
      </c>
      <c r="G82" s="79">
        <v>2650</v>
      </c>
      <c r="H82" s="80">
        <v>2326</v>
      </c>
      <c r="I82" s="79">
        <v>2326</v>
      </c>
      <c r="J82" s="81">
        <v>2326</v>
      </c>
      <c r="K82" s="79">
        <v>2417</v>
      </c>
      <c r="L82" s="79">
        <v>2318</v>
      </c>
      <c r="M82" s="79">
        <v>2441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1430</v>
      </c>
      <c r="F83" s="93">
        <v>1197</v>
      </c>
      <c r="G83" s="93">
        <v>2860</v>
      </c>
      <c r="H83" s="94">
        <v>2715</v>
      </c>
      <c r="I83" s="93">
        <v>3404</v>
      </c>
      <c r="J83" s="95">
        <v>3404</v>
      </c>
      <c r="K83" s="93">
        <v>3112</v>
      </c>
      <c r="L83" s="93">
        <v>2626</v>
      </c>
      <c r="M83" s="93">
        <v>2765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912</v>
      </c>
      <c r="F88" s="86">
        <v>1048</v>
      </c>
      <c r="G88" s="86">
        <v>451</v>
      </c>
      <c r="H88" s="87">
        <v>493</v>
      </c>
      <c r="I88" s="86">
        <v>430</v>
      </c>
      <c r="J88" s="88">
        <v>430</v>
      </c>
      <c r="K88" s="86">
        <v>522</v>
      </c>
      <c r="L88" s="86">
        <v>422</v>
      </c>
      <c r="M88" s="86">
        <v>445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29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276740</v>
      </c>
      <c r="F92" s="46">
        <f t="shared" ref="F92:M92" si="16">F4+F51+F77+F90</f>
        <v>307836</v>
      </c>
      <c r="G92" s="46">
        <f t="shared" si="16"/>
        <v>364151</v>
      </c>
      <c r="H92" s="47">
        <f t="shared" si="16"/>
        <v>381349</v>
      </c>
      <c r="I92" s="46">
        <f t="shared" si="16"/>
        <v>401524</v>
      </c>
      <c r="J92" s="48">
        <f t="shared" si="16"/>
        <v>401524</v>
      </c>
      <c r="K92" s="46">
        <f t="shared" si="16"/>
        <v>456379</v>
      </c>
      <c r="L92" s="46">
        <f t="shared" si="16"/>
        <v>413293</v>
      </c>
      <c r="M92" s="46">
        <f t="shared" si="16"/>
        <v>435024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C.2</vt:lpstr>
      <vt:lpstr>C.3</vt:lpstr>
      <vt:lpstr>C.4</vt:lpstr>
      <vt:lpstr>C.3.1</vt:lpstr>
      <vt:lpstr>C.4.1</vt:lpstr>
      <vt:lpstr>C.3.2</vt:lpstr>
      <vt:lpstr>C.4.2</vt:lpstr>
      <vt:lpstr>B.1</vt:lpstr>
      <vt:lpstr>B.2</vt:lpstr>
      <vt:lpstr>B.2.1</vt:lpstr>
      <vt:lpstr>B.2.2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2014-05-29T13:40:04Z</dcterms:created>
  <dcterms:modified xsi:type="dcterms:W3CDTF">2014-05-30T09:22:55Z</dcterms:modified>
</cp:coreProperties>
</file>